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opbox\2022 04_EIB_Lot2_deseuri_Mott\2. Tasks\A.1_Ghid_aspecte_financiare\A1.1_Ghid_indicatori_perform_penalitati\20240227_Ghid_indic_rev_BEI_Oana\"/>
    </mc:Choice>
  </mc:AlternateContent>
  <xr:revisionPtr revIDLastSave="0" documentId="13_ncr:1_{105834B5-93B0-4699-8017-BD58486800F2}" xr6:coauthVersionLast="47" xr6:coauthVersionMax="47" xr10:uidLastSave="{00000000-0000-0000-0000-000000000000}"/>
  <bookViews>
    <workbookView xWindow="43200" yWindow="0" windowWidth="14400" windowHeight="15600" xr2:uid="{3EAF5C29-3385-4351-91AB-C90387CC86CA}"/>
  </bookViews>
  <sheets>
    <sheet name="Anexa 2_Ghid IP" sheetId="1" r:id="rId1"/>
    <sheet name="Instructiuni" sheetId="21" r:id="rId2"/>
    <sheet name="Colectare si transport" sheetId="3" r:id="rId3"/>
    <sheet name="Sortare" sheetId="12" r:id="rId4"/>
    <sheet name="Compostare" sheetId="14" r:id="rId5"/>
    <sheet name="Digestie anaeroba" sheetId="15" r:id="rId6"/>
    <sheet name="TMB" sheetId="16" r:id="rId7"/>
    <sheet name="IITD" sheetId="17" r:id="rId8"/>
    <sheet name="Depozitare" sheetId="18" r:id="rId9"/>
    <sheet name="Calitatea serviciului" sheetId="20" r:id="rId10"/>
  </sheets>
  <definedNames>
    <definedName name="_xlnm.Print_Area" localSheetId="9">'Calitatea serviciului'!$B$2:$U$24</definedName>
    <definedName name="_xlnm.Print_Area" localSheetId="2">'Colectare si transport'!$B$2:$U$71</definedName>
    <definedName name="_xlnm.Print_Area" localSheetId="4">Compostare!$B$2:$U$28</definedName>
    <definedName name="_xlnm.Print_Area" localSheetId="8">Depozitare!$B$2:$U$16</definedName>
    <definedName name="_xlnm.Print_Area" localSheetId="5">'Digestie anaeroba'!$B$2:$U$43</definedName>
    <definedName name="_xlnm.Print_Area" localSheetId="7">IITD!$B$2:$U$30</definedName>
    <definedName name="_xlnm.Print_Area" localSheetId="3">Sortare!$B$2:$U$51</definedName>
    <definedName name="_xlnm.Print_Area" localSheetId="6">TMB!$B$2:$U$18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" i="15" l="1"/>
  <c r="T9" i="15" s="1"/>
  <c r="P21" i="17"/>
  <c r="T21" i="17" s="1"/>
  <c r="P9" i="14"/>
  <c r="T9" i="14" s="1"/>
  <c r="P38" i="3"/>
  <c r="T38" i="3" s="1"/>
  <c r="P36" i="3"/>
  <c r="T36" i="3" s="1"/>
  <c r="P15" i="20"/>
  <c r="T15" i="20" s="1"/>
  <c r="P13" i="20"/>
  <c r="T13" i="20" s="1"/>
  <c r="P11" i="20"/>
  <c r="T11" i="20" s="1"/>
  <c r="P9" i="20"/>
  <c r="T9" i="20" s="1"/>
  <c r="T13" i="18"/>
  <c r="P13" i="18"/>
  <c r="P9" i="18"/>
  <c r="T9" i="18" s="1"/>
  <c r="G29" i="17"/>
  <c r="T25" i="17"/>
  <c r="P11" i="17"/>
  <c r="T11" i="17" s="1"/>
  <c r="P9" i="17"/>
  <c r="T9" i="17" s="1"/>
  <c r="G9" i="17"/>
  <c r="T19" i="16"/>
  <c r="G19" i="16"/>
  <c r="T17" i="16"/>
  <c r="P17" i="16"/>
  <c r="T15" i="16"/>
  <c r="P15" i="16"/>
  <c r="P9" i="16"/>
  <c r="T9" i="16" s="1"/>
  <c r="G17" i="15"/>
  <c r="P13" i="15"/>
  <c r="T13" i="15" s="1"/>
  <c r="G19" i="14"/>
  <c r="P15" i="14" s="1"/>
  <c r="T15" i="14" s="1"/>
  <c r="G21" i="12"/>
  <c r="P9" i="12"/>
  <c r="T9" i="12" s="1"/>
  <c r="P42" i="3"/>
  <c r="T42" i="3" s="1"/>
  <c r="P40" i="3"/>
  <c r="T40" i="3" s="1"/>
  <c r="P30" i="3"/>
  <c r="T30" i="3" s="1"/>
  <c r="T26" i="3"/>
  <c r="P26" i="3"/>
  <c r="P15" i="3"/>
  <c r="T15" i="3" s="1"/>
  <c r="P9" i="3"/>
  <c r="T9" i="3" s="1"/>
  <c r="T23" i="17" l="1"/>
  <c r="P19" i="17"/>
  <c r="T19" i="17" s="1"/>
  <c r="P23" i="17"/>
</calcChain>
</file>

<file path=xl/sharedStrings.xml><?xml version="1.0" encoding="utf-8"?>
<sst xmlns="http://schemas.openxmlformats.org/spreadsheetml/2006/main" count="368" uniqueCount="147">
  <si>
    <t>Cantitatea de deșeuri de hârtie, metal, plastic și sticlă din deșeurile municipale colectate separat</t>
  </si>
  <si>
    <t xml:space="preserve">Cantitatea totală generată de deșeuri de hârtie, metal, plastic și sticlă din deșeurile municipale </t>
  </si>
  <si>
    <t>Cantitatea de reziduuri și deșeuri tratate destinate a fi eliminate prin depozitare</t>
  </si>
  <si>
    <t>Cantitatea totală de biodeșeuri colectate separat acceptată la instalațiile de digestie anaerobă</t>
  </si>
  <si>
    <t xml:space="preserve">Cantitatea de deșeuri din reamenajarea și reabilitarea locuințelor predată pentru reutilizare, reciclare și alte operațiuni de valorificare materială </t>
  </si>
  <si>
    <t>Numărul de reclamații soluționate de către Operator în termen de 30 de zile calendaristice de la primirea reclamației</t>
  </si>
  <si>
    <t>Numărul total de reclamații primit de operator, prin orice mijloace de comunicare</t>
  </si>
  <si>
    <t>Cantitatea totală generată de biodeșeuri menajere și similare din deșeurile municipale</t>
  </si>
  <si>
    <t>IP pentru colectarea separată a deșeurilor de hârtie, metal, plastic și sticlă</t>
  </si>
  <si>
    <t>IP pentru colectarea separată a biodeșeurilor menajere și similare</t>
  </si>
  <si>
    <t>Cantiatea de biodeșeuri menajere și similare colectate separat</t>
  </si>
  <si>
    <t>IP pentru colectarea separată a deșeurilor voluminoase</t>
  </si>
  <si>
    <t>ip voluminoase colectate</t>
  </si>
  <si>
    <t>IP privind reutilizarea și reciclarea deșeurilor voluminoase colectate separat</t>
  </si>
  <si>
    <t xml:space="preserve">IP privind reutilizarea și reciclare deșeurilor textile </t>
  </si>
  <si>
    <t>ip textile reutilizate/ reciclate</t>
  </si>
  <si>
    <t>IP pentru colectarea separată a deșeurilor periculoase menajere</t>
  </si>
  <si>
    <t>ip drr</t>
  </si>
  <si>
    <t>IP privind neconformitățile legate de operarea depozitului de deșeuri sesizate în interval de 6 luni de către autoritățile competente</t>
  </si>
  <si>
    <t>ip depozit neconformități</t>
  </si>
  <si>
    <t xml:space="preserve">IP privind măsurile implementate legate de operarea depozitului de deșeuri la termenele stabilite de către autoritățile competente </t>
  </si>
  <si>
    <t>ip depozit măsuri implementate</t>
  </si>
  <si>
    <t>IP pentru operarea instalației integrate de tratare a deșeurilor, privind deșeurile reciclabile</t>
  </si>
  <si>
    <t>ip iitd reciclabile</t>
  </si>
  <si>
    <t>IP pentru operarea instalației integrate de tratare a deșeurilor, privind deșeurile reciclabile din deșeuri reziduale</t>
  </si>
  <si>
    <t>ip iitd reciclabile din reziduale</t>
  </si>
  <si>
    <t>IP pentru operarea instalației integrate de tratare a deșeurilor, privind valorificarea energetică</t>
  </si>
  <si>
    <t>IP pentru operarea instalației integrate de tratare a deșeurilor, privind reziduurile și deșeurile tratate depozitate</t>
  </si>
  <si>
    <t>ip iitd reziduuri</t>
  </si>
  <si>
    <t xml:space="preserve">IP pentru operarea instalației de tratare mecano-biologică, privind deșeurile reciclabile </t>
  </si>
  <si>
    <t>ip tmb reciclabile</t>
  </si>
  <si>
    <t xml:space="preserve">IP pentru operarea instalația de tratare mecano-biologică, privind reziduurile și deșeurile tratate depozitate </t>
  </si>
  <si>
    <t>ip tmb reziduuri</t>
  </si>
  <si>
    <t>ip da reziduuri</t>
  </si>
  <si>
    <t>ip ic reziduuri</t>
  </si>
  <si>
    <t>IP pentru operarea stației/stațiile de sortare</t>
  </si>
  <si>
    <t>ip sortare</t>
  </si>
  <si>
    <t>Eficiența în încheierea contractelor cu utilizatorii la solicitarea acestora</t>
  </si>
  <si>
    <t xml:space="preserve">ic încheiere contracte </t>
  </si>
  <si>
    <t>ic asigurare echipamente</t>
  </si>
  <si>
    <t>Eficiența în realizarea colectării separate în condițiile și la frecvența stabilite</t>
  </si>
  <si>
    <t>ic eficiență colectare</t>
  </si>
  <si>
    <t>Rata de soluționare a reclamațiilor în termenul legiferat</t>
  </si>
  <si>
    <t>ic soluționare reclamații</t>
  </si>
  <si>
    <t>ipcs reciclabile</t>
  </si>
  <si>
    <t>ipcs biodeșeuri</t>
  </si>
  <si>
    <t>Cantitatea totală de hârtie, plastic, metal și sticlă trimisă la reciclare</t>
  </si>
  <si>
    <t>Cantitatea totală de compost rezultată în urma procesului de tratare aerobă</t>
  </si>
  <si>
    <t>Cantitatea totală de biodeșeuri acceptată la instalația/ instalațiile de compostare</t>
  </si>
  <si>
    <t>IP pentru operare instalației de compostare, privind reziduurile depozitate</t>
  </si>
  <si>
    <t>Cantitatea de reziduuri destinate a fi tratate sau eliminate prin depozitare</t>
  </si>
  <si>
    <t>Cantitatea totală de compost rezultată în urma procesului de tratare anaerobă</t>
  </si>
  <si>
    <t>Cantitatea totală de deșeuri de hârtie, metal, plastic și sticlă trimisă la reciclare</t>
  </si>
  <si>
    <t>Cantitatea totală de RDF (refused derived fuel) trimisă la valorificare energetică</t>
  </si>
  <si>
    <t>Cantitatea totală de deșeuri acceptată la instalația de tratare mecano-biologică</t>
  </si>
  <si>
    <t>Cantitatea de reziduuri și deșeuri tratate mecano-biologic eliminate prin depozitare</t>
  </si>
  <si>
    <t>Cantitatea totală de compost produsă în IITD</t>
  </si>
  <si>
    <t>Numărul total de controale efectuate de către autoritățile competente pe o perioadă de 6 luni</t>
  </si>
  <si>
    <t>Numărul total de măsuri impuse de către autoritățile competente pe o perioadă de 6 luni</t>
  </si>
  <si>
    <t xml:space="preserve">Numărul de măsuri privind operarea depozitului implementate la termenele stabilite de către autoritățile competente </t>
  </si>
  <si>
    <t>Cantitatea de deșeuri voluminoase colectată separat</t>
  </si>
  <si>
    <t xml:space="preserve">Cantitatea totală generată de deșeuri voluminoase </t>
  </si>
  <si>
    <t>Cantitatea de deșeuri voluminoase colectate separat reutilizată și reciclată</t>
  </si>
  <si>
    <t>Cantitatea de deșeuri textile colectate separat trimisă pentru reutilizare și reciclare</t>
  </si>
  <si>
    <t>Cantitatea totală de deșeuri textile colectată separat</t>
  </si>
  <si>
    <t>Cantitatea de deșeuri periculoase menajere colectate separat</t>
  </si>
  <si>
    <t>Cantitatea totală generată de deșeuri periculoase menajere</t>
  </si>
  <si>
    <t>Cantitatea totală colectată de deșeuri din reamenajarea și reabilitarea locuințelor</t>
  </si>
  <si>
    <t>Numărul de solicitări ale Utilizatorilor pentru incheierea contractelor</t>
  </si>
  <si>
    <t>Numărul total de echipamente solicitate</t>
  </si>
  <si>
    <t>DATE DE INTRARE</t>
  </si>
  <si>
    <t>UM</t>
  </si>
  <si>
    <t>VALOARE</t>
  </si>
  <si>
    <t>tone</t>
  </si>
  <si>
    <t>ACTIVITATEA DE COLECTARE ȘI TRANSPORT</t>
  </si>
  <si>
    <t>%</t>
  </si>
  <si>
    <t>TINTĂ</t>
  </si>
  <si>
    <t>STATUS</t>
  </si>
  <si>
    <t>ACTIVITATEA DE SORTARE</t>
  </si>
  <si>
    <t>Cantitatea totală de deșeuri de hârtie, metal, plastic și sticlă colectate separat acceptată acceptate la stația/stațiile de sortare</t>
  </si>
  <si>
    <t>CANTITĂȚI GENERATE</t>
  </si>
  <si>
    <t>CANTITĂȚI COLECTATE</t>
  </si>
  <si>
    <t>ABRV.</t>
  </si>
  <si>
    <t>INTRĂRI ÎN STAȚIE</t>
  </si>
  <si>
    <t>IEȘIRI DIN STAȚIE</t>
  </si>
  <si>
    <t>ACTIVITATEA DE COMPOSTARE</t>
  </si>
  <si>
    <t>Conform specificațiilor tehnice ale instalației. Notă: o bună practică arată că acest IP variază 10%-20%, considerând
 o impuritate la colectare de cca 5% - 10%.</t>
  </si>
  <si>
    <t>ACTIVITATEA DE DIGESTIE ANAEROBĂ</t>
  </si>
  <si>
    <t>ACTIVITATEA DE TRATARE MECANO-BIOLOGICĂ</t>
  </si>
  <si>
    <t>Conform specificațiilor tehnice ale  instalației. Notă: este recomandabil min. 15% din input să fie valorificat energetic</t>
  </si>
  <si>
    <t>Conform specificațiilor tehnice ale  instalației, dar nu mai puțin de 3%.</t>
  </si>
  <si>
    <t>Cantitatea totală de deșeuri de hârtie, metal, plastic și sticlă trimisă la reciclare, din deșeurile reziduale</t>
  </si>
  <si>
    <t>Cantitatea totală de RDF trimisă la valorificare energetică</t>
  </si>
  <si>
    <t>NUMĂR CONTROALE/ MĂSURI</t>
  </si>
  <si>
    <t>DENUMIRE INDICATOR</t>
  </si>
  <si>
    <t>Numărul de controale în cadrul cărora s-au constatat neconformități privind operarea depozitului de deșeuri sesizate de către autoritățile competente pe o perioadă de 6 luni</t>
  </si>
  <si>
    <t>număr</t>
  </si>
  <si>
    <t>ACTIVITATEA DE DEPOZITARE</t>
  </si>
  <si>
    <t>ACTIVITATEA COLECTAREA SEPARATĂ A FLUXURILOR SPECIALE DE DEȘEURILOR</t>
  </si>
  <si>
    <t>CANTITĂȚI RECICLATE/ REUTILIZATE</t>
  </si>
  <si>
    <t>ip voluminoase reutilizate/
reciclate</t>
  </si>
  <si>
    <t>IP pentru gestionarea C+T deșeurilor din reamenajări și reabilitări ale locuințelor de la populație</t>
  </si>
  <si>
    <t>Minim 70%.</t>
  </si>
  <si>
    <t>General</t>
  </si>
  <si>
    <t>INSTRUCTIUNI DE UTILIZARE A MODELULUI</t>
  </si>
  <si>
    <t>Indică celule în care se introduc valori.</t>
  </si>
  <si>
    <t xml:space="preserve">Indică celule în care se poate completa valoarea țintă a indicatorului, conform specificațiilor tehnice ale  instalației sau clauzelor din contractul de delegare. Celulele au fost precompletate cu valori indicative pentru ținta indicatorului. </t>
  </si>
  <si>
    <t>Foaile de lucru</t>
  </si>
  <si>
    <t>Foile de lucru sunt aferente fiecărei activități specifice serviciului de salubrizare. Situația atingerii țintelor este prezentată cu ajutorul marcajelor colorate:</t>
  </si>
  <si>
    <t xml:space="preserve">Valoarea țintă a indicatorului a fost atinsă. </t>
  </si>
  <si>
    <t>Valoarea calculată a indicatorului este cu 1% mai mică (în cazul valorilor țintă minime de atins) sau cu 1% mai mare (în cazul valorilor țintă maxime de atins) fața de valoarea țintă a indicatorului.</t>
  </si>
  <si>
    <t xml:space="preserve">Valoarea țintă a indicatorului nu este atinsă. </t>
  </si>
  <si>
    <t>ipcs periculoase colectate</t>
  </si>
  <si>
    <t>Promptitudine în asigurarea echipamentelor de colectare separată la solicitarea utilizatorului</t>
  </si>
  <si>
    <t>IP pentru operarea instalației de digestie anaerobă, privind reziduurile</t>
  </si>
  <si>
    <t xml:space="preserve">Numărul de contracte încheiate în termen între Operator și Utilizatori </t>
  </si>
  <si>
    <t>Numărul de echipamente pentru colectarea separată a deșeurilor furnizate de către Operator în termen</t>
  </si>
  <si>
    <t>Numărul de trasee complete efectuate la frecvența stabilită prin contract</t>
  </si>
  <si>
    <t>Număr total de trasee complete prevăzut în graficul de colectare conform contractului</t>
  </si>
  <si>
    <t>Valoarea indicatorului prevăzută în PNGD este de 45% .</t>
  </si>
  <si>
    <t>Pierderi de proces</t>
  </si>
  <si>
    <t>Cantitatea totală de biodeșeuri colectate separat acceptată la tratare biologică în IITD</t>
  </si>
  <si>
    <t>Cantitatea totală de deșeuri acceptată la instalația integrată de tratare a deșeurilor (IITD), din care</t>
  </si>
  <si>
    <t>Cantitatea totală de deșeuri reciclabile (de hârtie, metal, plastic și sticlă colectate separat) acceptată la sortare in IITD</t>
  </si>
  <si>
    <t>Cantitatea totală de deșeuri reziduale și reziduuri acceptată la tratare in IITD</t>
  </si>
  <si>
    <t>Cantitatea totală de deșeuri de hârtie, metal, plastic și sticlă sortate trimisă la reciclare, din deșeuri reciclabile colectate separat</t>
  </si>
  <si>
    <t>ip iitd RDF/SRF</t>
  </si>
  <si>
    <t xml:space="preserve"> INSTALAȚIE INTEGRATĂ DE TRATARE A 
DEȘEURILOR</t>
  </si>
  <si>
    <t>INDICATORI PRIVIND CALITATEA ȘI CANTITATEA SERVICIULUI</t>
  </si>
  <si>
    <t>DESCRIERE</t>
  </si>
  <si>
    <t>Cantitatea de reziduuri eliminate prin depozitare</t>
  </si>
  <si>
    <t>Cantitatea de refuuz de la sortare trimisa la tratare in TMB/IITD</t>
  </si>
  <si>
    <t>INDICATORI DE PERFOMANȚĂ LEGIFERAȚI</t>
  </si>
  <si>
    <t>INDICATORI DE PERFOMANȚĂ SUPLIMENTARI</t>
  </si>
  <si>
    <t>IP pentru pentru colectarea separată a deșeurilor textile</t>
  </si>
  <si>
    <t>ip textile colectate separat</t>
  </si>
  <si>
    <t>Cantitatea totală generată de deșeuri textile</t>
  </si>
  <si>
    <t xml:space="preserve">IP pentru operarea instalației/instalațiilor de compostare, privind compostul </t>
  </si>
  <si>
    <t>ip ic compost</t>
  </si>
  <si>
    <t>Conform specificațiilor tehnice ale instalației. Notă: O bună practică arată că acest IP variază între 35% și 40%.</t>
  </si>
  <si>
    <t xml:space="preserve">IP pentru compostarea biodeșeurilor colectate separat  în cadrul instalației integrate de tratare a deșeurilor, privind compostul </t>
  </si>
  <si>
    <t>ip iitd-ic compost</t>
  </si>
  <si>
    <t>IP pentru operarea instalației de digestie anaerobă privind compostul</t>
  </si>
  <si>
    <t>ip da compost</t>
  </si>
  <si>
    <t>IP pentru operarea instalația de tratare mecano-biologică, privind RDF/SRF</t>
  </si>
  <si>
    <t>ip tmb RDF/SRF</t>
  </si>
  <si>
    <t>Cantitatea totală de RDF (refused derived fuel) / SRF trimisă la valorificare energetică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</si>
</sst>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1A9FA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 applyProtection="1"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/>
    </xf>
    <xf numFmtId="0" fontId="0" fillId="3" borderId="0" xfId="0" applyFill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0" xfId="0" applyFill="1"/>
    <xf numFmtId="10" fontId="0" fillId="0" borderId="1" xfId="0" applyNumberFormat="1" applyBorder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0" fontId="0" fillId="3" borderId="0" xfId="0" applyFill="1"/>
    <xf numFmtId="0" fontId="0" fillId="7" borderId="0" xfId="0" applyFill="1"/>
    <xf numFmtId="0" fontId="0" fillId="3" borderId="0" xfId="0" applyFill="1" applyAlignment="1">
      <alignment wrapText="1"/>
    </xf>
    <xf numFmtId="0" fontId="5" fillId="7" borderId="11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vertical="center" wrapText="1"/>
    </xf>
    <xf numFmtId="0" fontId="5" fillId="7" borderId="14" xfId="0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 wrapText="1"/>
    </xf>
    <xf numFmtId="9" fontId="6" fillId="6" borderId="1" xfId="1" applyFont="1" applyFill="1" applyBorder="1" applyAlignment="1">
      <alignment horizontal="center" vertical="center"/>
    </xf>
    <xf numFmtId="0" fontId="6" fillId="6" borderId="0" xfId="0" applyFont="1" applyFill="1"/>
    <xf numFmtId="0" fontId="7" fillId="0" borderId="2" xfId="0" applyFont="1" applyBorder="1" applyAlignment="1">
      <alignment horizontal="center" vertical="center" wrapText="1"/>
    </xf>
    <xf numFmtId="0" fontId="8" fillId="3" borderId="0" xfId="0" applyFont="1" applyFill="1" applyProtection="1">
      <protection locked="0"/>
    </xf>
    <xf numFmtId="0" fontId="9" fillId="0" borderId="2" xfId="0" applyFont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9" fontId="6" fillId="5" borderId="1" xfId="1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left" vertical="center" wrapText="1"/>
    </xf>
    <xf numFmtId="0" fontId="3" fillId="7" borderId="16" xfId="0" applyFont="1" applyFill="1" applyBorder="1" applyAlignment="1">
      <alignment horizontal="left" vertical="center" wrapText="1"/>
    </xf>
    <xf numFmtId="0" fontId="3" fillId="7" borderId="0" xfId="0" applyFont="1" applyFill="1" applyAlignment="1">
      <alignment horizontal="left" vertical="center" wrapText="1"/>
    </xf>
    <xf numFmtId="0" fontId="3" fillId="7" borderId="12" xfId="0" applyFont="1" applyFill="1" applyBorder="1" applyAlignment="1">
      <alignment horizontal="left" vertical="center" wrapText="1"/>
    </xf>
    <xf numFmtId="0" fontId="5" fillId="7" borderId="6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left" vertical="center" wrapText="1"/>
    </xf>
    <xf numFmtId="0" fontId="3" fillId="7" borderId="9" xfId="0" applyFont="1" applyFill="1" applyBorder="1" applyAlignment="1">
      <alignment horizontal="left" vertical="center" wrapText="1"/>
    </xf>
    <xf numFmtId="0" fontId="3" fillId="7" borderId="10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6" borderId="0" xfId="0" applyFont="1" applyFill="1" applyAlignment="1">
      <alignment horizontal="left" wrapText="1"/>
    </xf>
    <xf numFmtId="0" fontId="2" fillId="0" borderId="3" xfId="0" applyFont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90"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D1"/>
      <color rgb="FF009999"/>
      <color rgb="FFD9FFD9"/>
      <color rgb="FFFFCC66"/>
      <color rgb="FFABFFAB"/>
      <color rgb="FFB7F1FF"/>
      <color rgb="FF71FFDA"/>
      <color rgb="FFB9FDFB"/>
      <color rgb="FFAAFCFA"/>
      <color rgb="FF58FA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131445</xdr:colOff>
      <xdr:row>2</xdr:row>
      <xdr:rowOff>40005</xdr:rowOff>
    </xdr:from>
    <xdr:to>
      <xdr:col>15</xdr:col>
      <xdr:colOff>466725</xdr:colOff>
      <xdr:row>34</xdr:row>
      <xdr:rowOff>9525</xdr:rowOff>
    </xdr:to>
    <xdr:sp macro="" textlink="">
      <xdr:nvSpPr>
        <xdr:cNvPr id="3" name="TextBox 4">
          <a:extLst>
            <a:ext uri="{FF2B5EF4-FFF2-40B4-BE49-F238E27FC236}">
              <a16:creationId xmlns:a16="http://schemas.microsoft.com/office/drawing/2014/main" id="{8FA88CEE-95B0-40B1-9E69-58B5719C7C55}"/>
            </a:ext>
          </a:extLst>
        </xdr:cNvPr>
        <xdr:cNvSpPr txBox="1"/>
      </xdr:nvSpPr>
      <xdr:spPr>
        <a:xfrm>
          <a:off x="5284470" y="421005"/>
          <a:ext cx="3992880" cy="60559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ro-RO" sz="1100" b="1" i="0" u="sng" strike="noStrike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INFORMATII REFERITOARE LA MODELUL</a:t>
          </a:r>
          <a:r>
            <a:rPr lang="ro-RO" sz="1100" b="1" i="0" u="sng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DE MONITORIZARE A INDICATORILOR DE PERFORMANȚĂ</a:t>
          </a:r>
          <a:br>
            <a:rPr lang="en-US" sz="1100" b="0" i="0" u="none" strike="noStrike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</a:br>
          <a:br>
            <a:rPr lang="en-US" sz="1100" b="0" i="0" u="none" strike="noStrike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</a:br>
          <a:r>
            <a:rPr lang="ro-RO" sz="1100" b="0" i="0" u="none" strike="noStrike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Modelul  de monitorizare ”INDICATORI DE PERFORMANȚĂ”</a:t>
          </a:r>
          <a:r>
            <a:rPr lang="ro-RO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</a:t>
          </a:r>
          <a:r>
            <a:rPr lang="ro-RO" sz="1100" b="0" i="0" u="none" strike="noStrike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cuprinde</a:t>
          </a:r>
          <a:r>
            <a:rPr lang="ro-RO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metodologia de calcul a indicatorilor de performanță</a:t>
          </a:r>
          <a:r>
            <a:rPr lang="en-US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, </a:t>
          </a:r>
          <a:r>
            <a:rPr lang="ro-RO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î</a:t>
          </a:r>
          <a:r>
            <a:rPr lang="en-US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n conformitate cu legisla</a:t>
          </a:r>
          <a:r>
            <a:rPr lang="ro-RO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ț</a:t>
          </a:r>
          <a:r>
            <a:rPr lang="en-US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ia </a:t>
          </a:r>
          <a:r>
            <a:rPr lang="ro-RO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î</a:t>
          </a:r>
          <a:r>
            <a:rPr lang="en-US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n vigoare</a:t>
          </a:r>
          <a:r>
            <a:rPr lang="ro-RO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și recomandările extrase din cele mai bune practici pentru</a:t>
          </a:r>
          <a:r>
            <a:rPr lang="en-US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sectorul de de</a:t>
          </a:r>
          <a:r>
            <a:rPr lang="ro-RO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ș</a:t>
          </a:r>
          <a:r>
            <a:rPr lang="en-US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euri.</a:t>
          </a:r>
          <a:endParaRPr lang="ro-RO" sz="1100" b="0" i="0" u="none" strike="noStrike" baseline="0">
            <a:solidFill>
              <a:srgbClr val="009999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endParaRPr lang="ro-RO" sz="1100" b="0" i="0" u="none" strike="noStrike" baseline="0">
            <a:solidFill>
              <a:srgbClr val="009999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o-RO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Modelul </a:t>
          </a:r>
          <a:r>
            <a:rPr lang="ro-RO" sz="1100" b="0" i="1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”INDICATORI DE PERFORMANȚĂ” </a:t>
          </a:r>
          <a:r>
            <a:rPr lang="ro-RO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se adresează UAT-urilor și ADI-urilor, implicate în procesul de monitorizare a indicatorilor de performanță, î</a:t>
          </a:r>
          <a:r>
            <a:rPr lang="en-US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n vederea </a:t>
          </a:r>
          <a:r>
            <a:rPr lang="ro-RO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asigurării unei </a:t>
          </a:r>
          <a:r>
            <a:rPr lang="ro-RO" sz="1100" i="1">
              <a:solidFill>
                <a:srgbClr val="009999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</a:t>
          </a:r>
          <a:r>
            <a:rPr lang="ro-RO" sz="1100" i="0">
              <a:solidFill>
                <a:srgbClr val="009999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abordar</a:t>
          </a:r>
          <a:r>
            <a:rPr lang="en-US" sz="1100" i="0">
              <a:solidFill>
                <a:srgbClr val="009999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i</a:t>
          </a:r>
          <a:r>
            <a:rPr lang="ro-RO" sz="1100" i="0">
              <a:solidFill>
                <a:srgbClr val="009999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unitar</a:t>
          </a:r>
          <a:r>
            <a:rPr lang="en-US" sz="1100" i="0">
              <a:solidFill>
                <a:srgbClr val="009999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e</a:t>
          </a:r>
          <a:r>
            <a:rPr lang="ro-RO" sz="1100" i="0">
              <a:solidFill>
                <a:srgbClr val="009999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în stabilirea și aplicarea indicatorilor de performanță în domeniul gestionării deșeurilor la nivelul SMID-urilor</a:t>
          </a:r>
          <a:r>
            <a:rPr lang="ro-RO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.</a:t>
          </a:r>
          <a:br>
            <a:rPr lang="en-US" sz="1100" b="0" i="0" u="none" strike="noStrike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</a:br>
          <a:br>
            <a:rPr lang="en-US" sz="1100" b="0" i="0" u="none" strike="noStrike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</a:br>
          <a:r>
            <a:rPr lang="ro-RO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Modelul ”INDICATORI DE PERFORMANȚĂ” a fost dezvoltat </a:t>
          </a:r>
          <a:r>
            <a:rPr lang="ro-RO" sz="1100" b="0" i="0" u="none" strike="noStrike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în cadrul</a:t>
          </a:r>
          <a:r>
            <a:rPr lang="ro-RO" sz="1100" b="0" i="0" u="none" strike="noStrike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proiectului </a:t>
          </a:r>
          <a:r>
            <a:rPr lang="ro-RO" sz="110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“</a:t>
          </a:r>
          <a:r>
            <a:rPr lang="ro-RO" sz="1100" i="1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AA-010820-001 - Suport pentru consolidarea capacitații instituționale a Asociațiilor de Dezvoltare Intercomunitara din domeniul deşeurilor” </a:t>
          </a:r>
          <a:r>
            <a:rPr lang="ro-RO" sz="1100" i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din cadrul contractului-cadru </a:t>
          </a:r>
          <a:r>
            <a:rPr lang="ro-RO" sz="1100" i="1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“Suport sectorial ad-hoc oferit pentru sectoarele mediului și energiei în Romania, Lotul 2: Mediu si Energie”</a:t>
          </a:r>
          <a:r>
            <a:rPr lang="ro-RO" sz="110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, ca livrabil final aferent </a:t>
          </a:r>
          <a:r>
            <a:rPr lang="ro-RO" sz="1100" i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Task-ului A 1..</a:t>
          </a:r>
          <a:r>
            <a:rPr lang="ro-RO" sz="1100" i="0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ro-RO" sz="1100" i="0" baseline="0">
            <a:solidFill>
              <a:srgbClr val="009999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o-RO" sz="1100" i="0" baseline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Modelul este inclus ca anexă în cadrul </a:t>
          </a:r>
          <a:r>
            <a:rPr lang="ro-RO" sz="1100" i="0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</a:t>
          </a:r>
          <a:r>
            <a:rPr lang="ro-RO" sz="1100" i="1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„</a:t>
          </a:r>
          <a:r>
            <a:rPr lang="en-GB" sz="1100" i="1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Ghid</a:t>
          </a:r>
          <a:r>
            <a:rPr lang="ro-RO" sz="1100" i="1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ului</a:t>
          </a:r>
          <a:r>
            <a:rPr lang="en-GB" sz="1100" i="1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privind </a:t>
          </a:r>
          <a:r>
            <a:rPr lang="ro-RO" sz="1100" i="1">
              <a:solidFill>
                <a:srgbClr val="009999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implementarea indicatorilor de performanță si sancțiunile asociate”.</a:t>
          </a:r>
          <a:endParaRPr lang="en-US" sz="1100" i="1">
            <a:solidFill>
              <a:srgbClr val="009999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endParaRPr lang="ro-RO" sz="1100" b="0" i="0" u="none" strike="noStrike">
            <a:solidFill>
              <a:srgbClr val="009999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endParaRPr lang="ro-RO" sz="1100" b="0" i="0" u="none" strike="noStrike">
            <a:solidFill>
              <a:srgbClr val="009999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endParaRPr lang="ro-RO" sz="1100" b="0" i="0" u="none" strike="noStrike">
            <a:solidFill>
              <a:srgbClr val="009999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endParaRPr lang="ro-RO" sz="1100" b="0" i="0" u="none" strike="noStrike">
            <a:solidFill>
              <a:srgbClr val="009999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endParaRPr lang="en-GB">
            <a:solidFill>
              <a:srgbClr val="009999"/>
            </a:solidFill>
            <a:effectLst/>
            <a:latin typeface="Calibri" panose="020F0502020204030204" pitchFamily="34" charset="0"/>
            <a:cs typeface="Calibri" panose="020F0502020204030204" pitchFamily="34" charset="0"/>
          </a:endParaRPr>
        </a:p>
        <a:p>
          <a:r>
            <a:rPr lang="ro-RO" sz="1000" b="1" i="1">
              <a:solidFill>
                <a:srgbClr val="009999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Disclaimer</a:t>
          </a:r>
          <a:r>
            <a:rPr lang="ro-RO" sz="1000" b="0" i="1">
              <a:solidFill>
                <a:srgbClr val="009999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:</a:t>
          </a:r>
          <a:r>
            <a:rPr lang="ro-RO" sz="1000" b="0" i="1" baseline="0">
              <a:solidFill>
                <a:srgbClr val="009999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</a:t>
          </a:r>
          <a:endParaRPr lang="en-GB" sz="1000" i="1">
            <a:solidFill>
              <a:srgbClr val="009999"/>
            </a:solidFill>
            <a:effectLst/>
            <a:latin typeface="Calibri" panose="020F0502020204030204" pitchFamily="34" charset="0"/>
            <a:cs typeface="Calibri" panose="020F0502020204030204" pitchFamily="34" charset="0"/>
          </a:endParaRPr>
        </a:p>
        <a:p>
          <a:pPr eaLnBrk="1" fontAlgn="auto" latinLnBrk="0" hangingPunct="1"/>
          <a:r>
            <a:rPr lang="ro-RO" sz="1000" b="0" i="1">
              <a:solidFill>
                <a:srgbClr val="009999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Opiniile exprimate în acest document nu reflectă neapărat punctele de vedere ale Băncii Europene de Investiții,</a:t>
          </a:r>
          <a:r>
            <a:rPr lang="ro-RO" sz="1000" b="0" i="1" baseline="0">
              <a:solidFill>
                <a:srgbClr val="009999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 Uniunii Europene sau ale Guvernului României</a:t>
          </a:r>
          <a:r>
            <a:rPr lang="ro-RO" sz="1000" b="0" i="0" baseline="0">
              <a:solidFill>
                <a:srgbClr val="009999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.</a:t>
          </a:r>
          <a:endParaRPr lang="en-GB" sz="1000">
            <a:solidFill>
              <a:srgbClr val="009999"/>
            </a:solidFill>
            <a:effectLst/>
            <a:latin typeface="Calibri" panose="020F0502020204030204" pitchFamily="34" charset="0"/>
            <a:cs typeface="Calibri" panose="020F0502020204030204" pitchFamily="34" charset="0"/>
          </a:endParaRPr>
        </a:p>
        <a:p>
          <a:endParaRPr lang="ro-RO" sz="1100" b="0" i="0" u="none" strike="noStrike">
            <a:solidFill>
              <a:srgbClr val="009999"/>
            </a:solidFill>
            <a:latin typeface="+mn-lt"/>
            <a:ea typeface="+mn-ea"/>
            <a:cs typeface="+mn-cs"/>
          </a:endParaRPr>
        </a:p>
        <a:p>
          <a:endParaRPr lang="ro-RO" sz="1100" b="0" i="0" u="none" strike="noStrike">
            <a:solidFill>
              <a:srgbClr val="009999"/>
            </a:solidFill>
            <a:latin typeface="+mn-lt"/>
            <a:ea typeface="+mn-ea"/>
            <a:cs typeface="+mn-cs"/>
          </a:endParaRPr>
        </a:p>
        <a:p>
          <a:endParaRPr lang="ro-RO" sz="1100" b="0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ro-RO" sz="1100" b="0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b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</a:br>
          <a:b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</a:br>
          <a:endParaRPr lang="en-US" sz="1100"/>
        </a:p>
      </xdr:txBody>
    </xdr:sp>
    <xdr:clientData/>
  </xdr:twoCellAnchor>
  <xdr:twoCellAnchor editAs="oneCell">
    <xdr:from>
      <xdr:col>2</xdr:col>
      <xdr:colOff>104776</xdr:colOff>
      <xdr:row>2</xdr:row>
      <xdr:rowOff>72439</xdr:rowOff>
    </xdr:from>
    <xdr:to>
      <xdr:col>8</xdr:col>
      <xdr:colOff>571062</xdr:colOff>
      <xdr:row>33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7C034D2-5B55-C3A9-18E6-B25439E70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401" y="453439"/>
          <a:ext cx="4200086" cy="60045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171451</xdr:colOff>
      <xdr:row>8</xdr:row>
      <xdr:rowOff>171450</xdr:rowOff>
    </xdr:from>
    <xdr:to>
      <xdr:col>4</xdr:col>
      <xdr:colOff>942975</xdr:colOff>
      <xdr:row>8</xdr:row>
      <xdr:rowOff>839476</xdr:rowOff>
    </xdr:to>
    <xdr:pic>
      <xdr:nvPicPr>
        <xdr:cNvPr id="2" name="Imagine 1">
          <a:extLst>
            <a:ext uri="{FF2B5EF4-FFF2-40B4-BE49-F238E27FC236}">
              <a16:creationId xmlns:a16="http://schemas.microsoft.com/office/drawing/2014/main" id="{458BA6DC-5D6F-6F50-5B96-72D4ECB9B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76626" y="3733800"/>
          <a:ext cx="771524" cy="668026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190500</xdr:colOff>
      <xdr:row>8</xdr:row>
      <xdr:rowOff>981074</xdr:rowOff>
    </xdr:from>
    <xdr:to>
      <xdr:col>4</xdr:col>
      <xdr:colOff>923925</xdr:colOff>
      <xdr:row>9</xdr:row>
      <xdr:rowOff>415101</xdr:rowOff>
    </xdr:to>
    <xdr:pic>
      <xdr:nvPicPr>
        <xdr:cNvPr id="3" name="Imagine 2">
          <a:extLst>
            <a:ext uri="{FF2B5EF4-FFF2-40B4-BE49-F238E27FC236}">
              <a16:creationId xmlns:a16="http://schemas.microsoft.com/office/drawing/2014/main" id="{26670BCB-0B6B-8C40-0D00-0B5DA2B3A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95675" y="4543424"/>
          <a:ext cx="733425" cy="443677"/>
        </a:xfrm>
        <a:prstGeom prst="rect">
          <a:avLst/>
        </a:prstGeom>
      </xdr:spPr>
    </xdr:pic>
    <xdr:clientData/>
  </xdr:twoCellAnchor>
  <xdr:twoCellAnchor editAs="oneCell">
    <xdr:from>
      <xdr:col>4</xdr:col>
      <xdr:colOff>180975</xdr:colOff>
      <xdr:row>7</xdr:row>
      <xdr:rowOff>38100</xdr:rowOff>
    </xdr:from>
    <xdr:to>
      <xdr:col>4</xdr:col>
      <xdr:colOff>952608</xdr:colOff>
      <xdr:row>8</xdr:row>
      <xdr:rowOff>85790</xdr:rowOff>
    </xdr:to>
    <xdr:pic>
      <xdr:nvPicPr>
        <xdr:cNvPr id="4" name="Imagine 3">
          <a:extLst>
            <a:ext uri="{FF2B5EF4-FFF2-40B4-BE49-F238E27FC236}">
              <a16:creationId xmlns:a16="http://schemas.microsoft.com/office/drawing/2014/main" id="{8EAB3038-7ADC-A1BC-EE2D-8BA0549545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86150" y="3181350"/>
          <a:ext cx="771633" cy="466790"/>
        </a:xfrm>
        <a:prstGeom prst="rect">
          <a:avLst/>
        </a:prstGeom>
      </xdr:spPr>
    </xdr:pic>
    <xdr:clientData/>
  </xdr:twoCellAnchor>
  <xdr:twoCellAnchor editAs="oneCell">
    <xdr:from>
      <xdr:col>3</xdr:col>
      <xdr:colOff>352425</xdr:colOff>
      <xdr:row>8</xdr:row>
      <xdr:rowOff>914401</xdr:rowOff>
    </xdr:from>
    <xdr:to>
      <xdr:col>4</xdr:col>
      <xdr:colOff>123825</xdr:colOff>
      <xdr:row>9</xdr:row>
      <xdr:rowOff>457385</xdr:rowOff>
    </xdr:to>
    <xdr:pic>
      <xdr:nvPicPr>
        <xdr:cNvPr id="5" name="Imagine 4">
          <a:extLst>
            <a:ext uri="{FF2B5EF4-FFF2-40B4-BE49-F238E27FC236}">
              <a16:creationId xmlns:a16="http://schemas.microsoft.com/office/drawing/2014/main" id="{503DF420-ACCA-5F6D-185A-B234B3F95E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38425" y="4476751"/>
          <a:ext cx="790575" cy="552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FB971-3DC2-4E19-83CF-A318FA50502D}">
  <dimension ref="B2:Q36"/>
  <sheetViews>
    <sheetView tabSelected="1" zoomScaleNormal="100" workbookViewId="0">
      <selection activeCell="G1" sqref="G1"/>
    </sheetView>
  </sheetViews>
  <sheetFormatPr defaultColWidth="9.140625" defaultRowHeight="15" x14ac:dyDescent="0.25"/>
  <cols>
    <col min="1" max="1" width="9.140625" style="9"/>
    <col min="2" max="2" width="3" style="9" customWidth="1"/>
    <col min="3" max="3" width="10.28515625" style="9" customWidth="1"/>
    <col min="4" max="16" width="9.140625" style="9"/>
    <col min="17" max="17" width="2.85546875" style="9" customWidth="1"/>
    <col min="18" max="16384" width="9.140625" style="9"/>
  </cols>
  <sheetData>
    <row r="2" spans="2:17" x14ac:dyDescent="0.25"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2:17" x14ac:dyDescent="0.25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4"/>
    </row>
    <row r="4" spans="2:17" x14ac:dyDescent="0.25">
      <c r="B4" s="14"/>
      <c r="C4" s="15"/>
      <c r="D4" s="15"/>
      <c r="E4" s="15"/>
      <c r="F4" s="15"/>
      <c r="G4" s="15"/>
      <c r="H4" s="15"/>
      <c r="I4" s="15"/>
      <c r="J4" s="15"/>
      <c r="P4" s="15"/>
      <c r="Q4" s="14"/>
    </row>
    <row r="5" spans="2:17" x14ac:dyDescent="0.25">
      <c r="B5" s="14"/>
      <c r="C5" s="15"/>
      <c r="D5" s="15"/>
      <c r="E5" s="15"/>
      <c r="F5" s="15"/>
      <c r="G5" s="15"/>
      <c r="H5" s="15"/>
      <c r="I5" s="15"/>
      <c r="J5" s="15"/>
      <c r="P5" s="15"/>
      <c r="Q5" s="14"/>
    </row>
    <row r="6" spans="2:17" ht="14.25" customHeight="1" x14ac:dyDescent="0.25">
      <c r="B6" s="14"/>
      <c r="C6" s="15"/>
      <c r="D6" s="15"/>
      <c r="E6" s="15"/>
      <c r="F6" s="15"/>
      <c r="G6" s="15"/>
      <c r="H6" s="15"/>
      <c r="I6" s="15"/>
      <c r="J6" s="15"/>
      <c r="P6" s="15"/>
      <c r="Q6" s="14"/>
    </row>
    <row r="7" spans="2:17" x14ac:dyDescent="0.25">
      <c r="B7" s="14"/>
      <c r="C7" s="15"/>
      <c r="D7" s="15"/>
      <c r="E7" s="15"/>
      <c r="F7" s="15"/>
      <c r="G7" s="15"/>
      <c r="H7" s="15"/>
      <c r="I7" s="15"/>
      <c r="J7" s="15"/>
      <c r="P7" s="15"/>
      <c r="Q7" s="14"/>
    </row>
    <row r="8" spans="2:17" x14ac:dyDescent="0.25">
      <c r="B8" s="14"/>
      <c r="C8" s="15"/>
      <c r="D8" s="15"/>
      <c r="E8" s="15"/>
      <c r="F8" s="15"/>
      <c r="G8" s="15"/>
      <c r="H8" s="15"/>
      <c r="I8" s="15"/>
      <c r="J8" s="15"/>
      <c r="P8" s="15"/>
      <c r="Q8" s="14"/>
    </row>
    <row r="9" spans="2:17" x14ac:dyDescent="0.25">
      <c r="B9" s="14"/>
      <c r="C9" s="15"/>
      <c r="D9" s="15"/>
      <c r="E9" s="15"/>
      <c r="F9" s="15"/>
      <c r="G9" s="15"/>
      <c r="H9" s="15"/>
      <c r="I9" s="15"/>
      <c r="J9" s="15"/>
      <c r="P9" s="15"/>
      <c r="Q9" s="14"/>
    </row>
    <row r="10" spans="2:17" x14ac:dyDescent="0.25">
      <c r="B10" s="14"/>
      <c r="C10" s="15"/>
      <c r="D10" s="15"/>
      <c r="E10" s="15"/>
      <c r="F10" s="15"/>
      <c r="G10" s="15"/>
      <c r="H10" s="15"/>
      <c r="I10" s="15"/>
      <c r="J10" s="15"/>
      <c r="P10" s="15"/>
      <c r="Q10" s="14"/>
    </row>
    <row r="11" spans="2:17" x14ac:dyDescent="0.25">
      <c r="B11" s="14"/>
      <c r="C11" s="15"/>
      <c r="D11" s="15"/>
      <c r="E11" s="15"/>
      <c r="F11" s="15"/>
      <c r="G11" s="15"/>
      <c r="H11" s="15"/>
      <c r="I11" s="15"/>
      <c r="J11" s="15"/>
      <c r="P11" s="15"/>
      <c r="Q11" s="14"/>
    </row>
    <row r="12" spans="2:17" x14ac:dyDescent="0.25">
      <c r="B12" s="14"/>
      <c r="C12" s="15"/>
      <c r="D12" s="15"/>
      <c r="E12" s="15"/>
      <c r="F12" s="15"/>
      <c r="G12" s="15"/>
      <c r="H12" s="15"/>
      <c r="I12" s="15"/>
      <c r="J12" s="15"/>
      <c r="P12" s="15"/>
      <c r="Q12" s="14"/>
    </row>
    <row r="13" spans="2:17" x14ac:dyDescent="0.25">
      <c r="B13" s="14"/>
      <c r="C13" s="15"/>
      <c r="D13" s="15"/>
      <c r="E13" s="15"/>
      <c r="F13" s="15"/>
      <c r="G13" s="15"/>
      <c r="H13" s="15"/>
      <c r="I13" s="15"/>
      <c r="J13" s="15"/>
      <c r="P13" s="15"/>
      <c r="Q13" s="14"/>
    </row>
    <row r="14" spans="2:17" x14ac:dyDescent="0.25">
      <c r="B14" s="14"/>
      <c r="C14" s="15"/>
      <c r="D14" s="15"/>
      <c r="E14" s="15"/>
      <c r="F14" s="15"/>
      <c r="G14" s="15"/>
      <c r="H14" s="15"/>
      <c r="I14" s="15"/>
      <c r="J14" s="15"/>
      <c r="P14" s="15"/>
      <c r="Q14" s="14"/>
    </row>
    <row r="15" spans="2:17" x14ac:dyDescent="0.25">
      <c r="B15" s="14"/>
      <c r="C15" s="15"/>
      <c r="D15" s="15"/>
      <c r="E15" s="15"/>
      <c r="F15" s="15"/>
      <c r="G15" s="15"/>
      <c r="H15" s="15"/>
      <c r="I15" s="15"/>
      <c r="J15" s="15"/>
      <c r="P15" s="15"/>
      <c r="Q15" s="14"/>
    </row>
    <row r="16" spans="2:17" x14ac:dyDescent="0.25">
      <c r="B16" s="14"/>
      <c r="C16" s="15"/>
      <c r="D16" s="15"/>
      <c r="E16" s="15"/>
      <c r="F16" s="15"/>
      <c r="G16" s="15"/>
      <c r="H16" s="15"/>
      <c r="I16" s="15"/>
      <c r="J16" s="15"/>
      <c r="P16" s="15"/>
      <c r="Q16" s="14"/>
    </row>
    <row r="17" spans="2:17" x14ac:dyDescent="0.25">
      <c r="B17" s="14"/>
      <c r="C17" s="15"/>
      <c r="D17" s="15"/>
      <c r="E17" s="15"/>
      <c r="F17" s="15"/>
      <c r="G17" s="15"/>
      <c r="H17" s="15"/>
      <c r="I17" s="15"/>
      <c r="J17" s="15"/>
      <c r="P17" s="15"/>
      <c r="Q17" s="14"/>
    </row>
    <row r="18" spans="2:17" x14ac:dyDescent="0.25">
      <c r="B18" s="14"/>
      <c r="C18" s="15"/>
      <c r="D18" s="15"/>
      <c r="E18" s="15"/>
      <c r="F18" s="15"/>
      <c r="G18" s="15"/>
      <c r="H18" s="15"/>
      <c r="I18" s="15"/>
      <c r="J18" s="15"/>
      <c r="P18" s="15"/>
      <c r="Q18" s="14"/>
    </row>
    <row r="19" spans="2:17" x14ac:dyDescent="0.25">
      <c r="B19" s="14"/>
      <c r="C19" s="15"/>
      <c r="D19" s="15"/>
      <c r="E19" s="15"/>
      <c r="F19" s="15"/>
      <c r="G19" s="15"/>
      <c r="H19" s="15"/>
      <c r="I19" s="15"/>
      <c r="J19" s="15"/>
      <c r="P19" s="15"/>
      <c r="Q19" s="14"/>
    </row>
    <row r="20" spans="2:17" x14ac:dyDescent="0.25">
      <c r="B20" s="14"/>
      <c r="C20" s="15"/>
      <c r="D20" s="15"/>
      <c r="E20" s="15"/>
      <c r="F20" s="15"/>
      <c r="G20" s="15"/>
      <c r="H20" s="15"/>
      <c r="I20" s="15"/>
      <c r="J20" s="15"/>
      <c r="P20" s="15"/>
      <c r="Q20" s="14"/>
    </row>
    <row r="21" spans="2:17" x14ac:dyDescent="0.25">
      <c r="B21" s="14"/>
      <c r="C21" s="15"/>
      <c r="D21" s="15"/>
      <c r="E21" s="15"/>
      <c r="F21" s="15"/>
      <c r="G21" s="15"/>
      <c r="H21" s="15"/>
      <c r="I21" s="15"/>
      <c r="J21" s="15"/>
      <c r="P21" s="15"/>
      <c r="Q21" s="14"/>
    </row>
    <row r="22" spans="2:17" x14ac:dyDescent="0.25">
      <c r="B22" s="14"/>
      <c r="C22" s="15"/>
      <c r="D22" s="15"/>
      <c r="E22" s="15"/>
      <c r="F22" s="15"/>
      <c r="G22" s="15"/>
      <c r="H22" s="15"/>
      <c r="I22" s="15"/>
      <c r="J22" s="15"/>
      <c r="P22" s="15"/>
      <c r="Q22" s="14"/>
    </row>
    <row r="23" spans="2:17" x14ac:dyDescent="0.25">
      <c r="B23" s="14"/>
      <c r="C23" s="15"/>
      <c r="D23" s="15"/>
      <c r="E23" s="15"/>
      <c r="F23" s="15"/>
      <c r="G23" s="15"/>
      <c r="H23" s="15"/>
      <c r="I23" s="15"/>
      <c r="J23" s="15"/>
      <c r="P23" s="15"/>
      <c r="Q23" s="14"/>
    </row>
    <row r="24" spans="2:17" x14ac:dyDescent="0.25">
      <c r="B24" s="14"/>
      <c r="C24" s="15"/>
      <c r="D24" s="15"/>
      <c r="E24" s="15"/>
      <c r="F24" s="15"/>
      <c r="G24" s="15"/>
      <c r="H24" s="15"/>
      <c r="I24" s="15"/>
      <c r="J24" s="15"/>
      <c r="P24" s="15"/>
      <c r="Q24" s="14"/>
    </row>
    <row r="25" spans="2:17" x14ac:dyDescent="0.25">
      <c r="B25" s="14"/>
      <c r="C25" s="15"/>
      <c r="D25" s="15"/>
      <c r="E25" s="15"/>
      <c r="F25" s="15"/>
      <c r="G25" s="15"/>
      <c r="H25" s="15"/>
      <c r="I25" s="15"/>
      <c r="J25" s="15"/>
      <c r="P25" s="15"/>
      <c r="Q25" s="14"/>
    </row>
    <row r="26" spans="2:17" x14ac:dyDescent="0.25">
      <c r="B26" s="14"/>
      <c r="C26" s="15"/>
      <c r="D26" s="15"/>
      <c r="E26" s="15"/>
      <c r="F26" s="15"/>
      <c r="G26" s="15"/>
      <c r="H26" s="15"/>
      <c r="I26" s="15"/>
      <c r="J26" s="15"/>
      <c r="P26" s="15"/>
      <c r="Q26" s="14"/>
    </row>
    <row r="27" spans="2:17" x14ac:dyDescent="0.25">
      <c r="B27" s="14"/>
      <c r="C27" s="15"/>
      <c r="D27" s="15"/>
      <c r="E27" s="15"/>
      <c r="F27" s="15"/>
      <c r="G27" s="15"/>
      <c r="H27" s="15"/>
      <c r="I27" s="15"/>
      <c r="J27" s="15"/>
      <c r="P27" s="15"/>
      <c r="Q27" s="14"/>
    </row>
    <row r="28" spans="2:17" x14ac:dyDescent="0.25">
      <c r="B28" s="14"/>
      <c r="C28" s="15"/>
      <c r="D28" s="15"/>
      <c r="E28" s="15"/>
      <c r="F28" s="15"/>
      <c r="G28" s="15"/>
      <c r="H28" s="15"/>
      <c r="I28" s="15"/>
      <c r="J28" s="15"/>
      <c r="P28" s="15"/>
      <c r="Q28" s="14"/>
    </row>
    <row r="29" spans="2:17" x14ac:dyDescent="0.25">
      <c r="B29" s="14"/>
      <c r="C29" s="15"/>
      <c r="D29" s="15"/>
      <c r="E29" s="15"/>
      <c r="F29" s="15"/>
      <c r="G29" s="15"/>
      <c r="H29" s="15"/>
      <c r="I29" s="15"/>
      <c r="J29" s="15"/>
      <c r="P29" s="15"/>
      <c r="Q29" s="14"/>
    </row>
    <row r="30" spans="2:17" x14ac:dyDescent="0.25">
      <c r="B30" s="14"/>
      <c r="C30" s="15"/>
      <c r="D30" s="15"/>
      <c r="E30" s="15"/>
      <c r="F30" s="15"/>
      <c r="G30" s="15"/>
      <c r="H30" s="15"/>
      <c r="I30" s="15"/>
      <c r="J30" s="15"/>
      <c r="P30" s="15"/>
      <c r="Q30" s="14"/>
    </row>
    <row r="31" spans="2:17" x14ac:dyDescent="0.25">
      <c r="B31" s="14"/>
      <c r="C31" s="15"/>
      <c r="D31" s="15"/>
      <c r="E31" s="15"/>
      <c r="F31" s="15"/>
      <c r="G31" s="15"/>
      <c r="H31" s="15"/>
      <c r="I31" s="15"/>
      <c r="J31" s="15"/>
      <c r="P31" s="15"/>
      <c r="Q31" s="14"/>
    </row>
    <row r="32" spans="2:17" x14ac:dyDescent="0.25">
      <c r="B32" s="14"/>
      <c r="C32" s="15"/>
      <c r="D32" s="15"/>
      <c r="E32" s="15"/>
      <c r="F32" s="15"/>
      <c r="G32" s="15"/>
      <c r="H32" s="15"/>
      <c r="I32" s="15"/>
      <c r="J32" s="15"/>
      <c r="P32" s="15"/>
      <c r="Q32" s="14"/>
    </row>
    <row r="33" spans="2:17" x14ac:dyDescent="0.25">
      <c r="B33" s="14"/>
      <c r="C33" s="15"/>
      <c r="D33" s="15"/>
      <c r="E33" s="15"/>
      <c r="F33" s="15"/>
      <c r="G33" s="15"/>
      <c r="H33" s="15"/>
      <c r="I33" s="15"/>
      <c r="J33" s="15"/>
      <c r="P33" s="15"/>
      <c r="Q33" s="14"/>
    </row>
    <row r="34" spans="2:17" x14ac:dyDescent="0.25">
      <c r="B34" s="14"/>
      <c r="C34" s="15"/>
      <c r="D34" s="15"/>
      <c r="E34" s="15"/>
      <c r="F34" s="15"/>
      <c r="G34" s="15"/>
      <c r="H34" s="15"/>
      <c r="I34" s="15"/>
      <c r="J34" s="15"/>
      <c r="P34" s="15"/>
      <c r="Q34" s="14"/>
    </row>
    <row r="35" spans="2:17" x14ac:dyDescent="0.25"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4"/>
    </row>
    <row r="36" spans="2:17" x14ac:dyDescent="0.2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29BA4-8F1F-4080-BBA1-547E3BD181E6}">
  <dimension ref="A1:AH157"/>
  <sheetViews>
    <sheetView zoomScale="80" zoomScaleNormal="80" workbookViewId="0">
      <selection activeCell="E29" sqref="E29"/>
    </sheetView>
  </sheetViews>
  <sheetFormatPr defaultRowHeight="15" x14ac:dyDescent="0.25"/>
  <cols>
    <col min="1" max="1" width="4.7109375" customWidth="1"/>
    <col min="2" max="2" width="2.7109375" customWidth="1"/>
    <col min="3" max="3" width="37.7109375" bestFit="1" customWidth="1"/>
    <col min="4" max="4" width="2.7109375" customWidth="1"/>
    <col min="5" max="5" width="13.28515625" customWidth="1"/>
    <col min="6" max="6" width="2.7109375" customWidth="1"/>
    <col min="7" max="7" width="11" customWidth="1"/>
    <col min="8" max="9" width="2.7109375" customWidth="1"/>
    <col min="10" max="10" width="37.7109375" bestFit="1" customWidth="1"/>
    <col min="11" max="11" width="2.7109375" customWidth="1"/>
    <col min="12" max="12" width="13.28515625" customWidth="1"/>
    <col min="13" max="13" width="2.7109375" customWidth="1"/>
    <col min="14" max="14" width="11" customWidth="1"/>
    <col min="15" max="15" width="2.7109375" customWidth="1"/>
    <col min="16" max="16" width="16.42578125" customWidth="1"/>
    <col min="17" max="17" width="2.7109375" customWidth="1"/>
    <col min="18" max="18" width="10.140625" customWidth="1"/>
    <col min="19" max="19" width="2.7109375" customWidth="1"/>
    <col min="20" max="20" width="13.7109375" customWidth="1"/>
    <col min="21" max="21" width="2.7109375" customWidth="1"/>
  </cols>
  <sheetData>
    <row r="1" spans="1:34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ht="15.75" thickBot="1" x14ac:dyDescent="0.3">
      <c r="A2" s="9"/>
      <c r="B2" s="1"/>
      <c r="C2" s="1"/>
      <c r="D2" s="1"/>
      <c r="E2" s="1"/>
      <c r="F2" s="1"/>
      <c r="G2" s="1"/>
      <c r="H2" s="1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39.75" customHeight="1" thickBot="1" x14ac:dyDescent="0.35">
      <c r="A3" s="9"/>
      <c r="B3" s="1"/>
      <c r="C3" s="55" t="s">
        <v>98</v>
      </c>
      <c r="D3" s="52"/>
      <c r="E3" s="52"/>
      <c r="F3" s="52"/>
      <c r="G3" s="53"/>
      <c r="H3" s="1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</row>
    <row r="4" spans="1:34" ht="24.75" customHeight="1" thickBot="1" x14ac:dyDescent="0.3">
      <c r="A4" s="9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"/>
      <c r="P4" s="1"/>
      <c r="Q4" s="1"/>
      <c r="R4" s="1"/>
      <c r="S4" s="1"/>
      <c r="T4" s="1"/>
      <c r="U4" s="1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</row>
    <row r="5" spans="1:34" ht="38.25" customHeight="1" thickBot="1" x14ac:dyDescent="0.3">
      <c r="A5" s="9"/>
      <c r="B5" s="1"/>
      <c r="C5" s="2" t="s">
        <v>70</v>
      </c>
      <c r="D5" s="1"/>
      <c r="E5" s="1"/>
      <c r="F5" s="1"/>
      <c r="G5" s="1"/>
      <c r="H5" s="1"/>
      <c r="I5" s="1"/>
      <c r="J5" s="48" t="s">
        <v>128</v>
      </c>
      <c r="K5" s="49"/>
      <c r="L5" s="49"/>
      <c r="M5" s="49"/>
      <c r="N5" s="50"/>
      <c r="O5" s="4"/>
      <c r="P5" s="1"/>
      <c r="Q5" s="1"/>
      <c r="R5" s="1"/>
      <c r="S5" s="1"/>
      <c r="T5" s="1"/>
      <c r="U5" s="1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12" customHeight="1" thickBot="1" x14ac:dyDescent="0.3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16.5" thickBot="1" x14ac:dyDescent="0.3">
      <c r="A7" s="9"/>
      <c r="B7" s="1"/>
      <c r="C7" s="3" t="s">
        <v>129</v>
      </c>
      <c r="D7" s="1"/>
      <c r="E7" s="3" t="s">
        <v>71</v>
      </c>
      <c r="F7" s="1"/>
      <c r="G7" s="3" t="s">
        <v>72</v>
      </c>
      <c r="H7" s="4"/>
      <c r="I7" s="1"/>
      <c r="J7" s="3" t="s">
        <v>94</v>
      </c>
      <c r="K7" s="1"/>
      <c r="L7" s="3" t="s">
        <v>82</v>
      </c>
      <c r="M7" s="1"/>
      <c r="N7" s="3" t="s">
        <v>71</v>
      </c>
      <c r="O7" s="1"/>
      <c r="P7" s="3" t="s">
        <v>72</v>
      </c>
      <c r="Q7" s="1"/>
      <c r="R7" s="3" t="s">
        <v>76</v>
      </c>
      <c r="S7" s="1"/>
      <c r="T7" s="3" t="s">
        <v>77</v>
      </c>
      <c r="U7" s="1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ht="12" customHeight="1" thickBot="1" x14ac:dyDescent="0.3">
      <c r="A8" s="9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32.25" thickBot="1" x14ac:dyDescent="0.3">
      <c r="A9" s="9"/>
      <c r="B9" s="1"/>
      <c r="C9" s="5" t="s">
        <v>68</v>
      </c>
      <c r="D9" s="4"/>
      <c r="E9" s="6" t="s">
        <v>96</v>
      </c>
      <c r="F9" s="4"/>
      <c r="G9" s="8">
        <v>500</v>
      </c>
      <c r="H9" s="4"/>
      <c r="I9" s="1"/>
      <c r="J9" s="5" t="s">
        <v>37</v>
      </c>
      <c r="K9" s="1"/>
      <c r="L9" s="5" t="s">
        <v>38</v>
      </c>
      <c r="M9" s="1"/>
      <c r="N9" s="6" t="s">
        <v>75</v>
      </c>
      <c r="O9" s="1"/>
      <c r="P9" s="10">
        <f>IF(G9=0,"Introduceți datele",ROUND(G11/G9,4))</f>
        <v>0.98</v>
      </c>
      <c r="Q9" s="1"/>
      <c r="R9" s="12">
        <v>1</v>
      </c>
      <c r="S9" s="1"/>
      <c r="T9" s="26" t="str">
        <f>IF(G9=0,"Introduceți datele",IF(P9&lt;R9-1%,"Valoare sub țintă!",IF(P9&lt;R9,"Aproape de țintă","Indicator îndeplinit")))</f>
        <v>Valoare sub țintă!</v>
      </c>
      <c r="U9" s="1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12" customHeight="1" thickBot="1" x14ac:dyDescent="0.3">
      <c r="A10" s="9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46.5" customHeight="1" thickBot="1" x14ac:dyDescent="0.3">
      <c r="A11" s="9"/>
      <c r="B11" s="1"/>
      <c r="C11" s="5" t="s">
        <v>115</v>
      </c>
      <c r="D11" s="4"/>
      <c r="E11" s="6" t="s">
        <v>96</v>
      </c>
      <c r="F11" s="4"/>
      <c r="G11" s="8">
        <v>490</v>
      </c>
      <c r="H11" s="4"/>
      <c r="I11" s="1"/>
      <c r="J11" s="5" t="s">
        <v>113</v>
      </c>
      <c r="K11" s="1"/>
      <c r="L11" s="5" t="s">
        <v>39</v>
      </c>
      <c r="M11" s="1"/>
      <c r="N11" s="6" t="s">
        <v>75</v>
      </c>
      <c r="O11" s="1"/>
      <c r="P11" s="10">
        <f>IF(G17=0,"Introduceți datele",ROUND(G19/G17,4))</f>
        <v>0.99750000000000005</v>
      </c>
      <c r="Q11" s="1"/>
      <c r="R11" s="24">
        <v>1</v>
      </c>
      <c r="S11" s="1"/>
      <c r="T11" s="26" t="str">
        <f>IF(G17=0,"Introduceți datele",IF(P11&lt;R11-1%,"Valoare sub țintă!",IF(P11&lt;R11,"Aproape de țintă","Indicator îndeplinit")))</f>
        <v>Aproape de țintă</v>
      </c>
      <c r="U11" s="1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ht="15" customHeight="1" thickBot="1" x14ac:dyDescent="0.3">
      <c r="A12" s="9"/>
      <c r="B12" s="1"/>
      <c r="C12" s="1"/>
      <c r="D12" s="1"/>
      <c r="E12" s="1"/>
      <c r="F12" s="1"/>
      <c r="G12" s="1"/>
      <c r="H12" s="4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ht="48" thickBot="1" x14ac:dyDescent="0.3">
      <c r="A13" s="9"/>
      <c r="B13" s="1"/>
      <c r="C13" s="5" t="s">
        <v>6</v>
      </c>
      <c r="D13" s="4"/>
      <c r="E13" s="6" t="s">
        <v>96</v>
      </c>
      <c r="F13" s="4"/>
      <c r="G13" s="8">
        <v>230</v>
      </c>
      <c r="H13" s="4"/>
      <c r="I13" s="1"/>
      <c r="J13" s="5" t="s">
        <v>40</v>
      </c>
      <c r="K13" s="1"/>
      <c r="L13" s="5" t="s">
        <v>41</v>
      </c>
      <c r="M13" s="1"/>
      <c r="N13" s="6" t="s">
        <v>75</v>
      </c>
      <c r="O13" s="1"/>
      <c r="P13" s="10">
        <f>IF(G21=0,"Introduceți datele",ROUND(G23/G21,4))</f>
        <v>0.93330000000000002</v>
      </c>
      <c r="Q13" s="1"/>
      <c r="R13" s="24">
        <v>0.9</v>
      </c>
      <c r="S13" s="1"/>
      <c r="T13" s="26" t="str">
        <f>IF(G21=0,"Introduceți datele",IF(P13&lt;R13-1%,"Valoare sub țintă!",IF(P13&lt;R13,"Aproape de țintă","Indicator îndeplinit")))</f>
        <v>Indicator îndeplinit</v>
      </c>
      <c r="U13" s="1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15" customHeight="1" thickBot="1" x14ac:dyDescent="0.3">
      <c r="A14" s="9"/>
      <c r="B14" s="1"/>
      <c r="C14" s="1"/>
      <c r="D14" s="1"/>
      <c r="E14" s="1"/>
      <c r="F14" s="1"/>
      <c r="G14" s="1"/>
      <c r="H14" s="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63.75" thickBot="1" x14ac:dyDescent="0.3">
      <c r="A15" s="9"/>
      <c r="B15" s="1"/>
      <c r="C15" s="5" t="s">
        <v>5</v>
      </c>
      <c r="D15" s="4"/>
      <c r="E15" s="6" t="s">
        <v>96</v>
      </c>
      <c r="F15" s="4"/>
      <c r="G15" s="8">
        <v>222</v>
      </c>
      <c r="H15" s="4"/>
      <c r="I15" s="1"/>
      <c r="J15" s="5" t="s">
        <v>42</v>
      </c>
      <c r="K15" s="1"/>
      <c r="L15" s="5" t="s">
        <v>43</v>
      </c>
      <c r="M15" s="1"/>
      <c r="N15" s="6" t="s">
        <v>75</v>
      </c>
      <c r="O15" s="1"/>
      <c r="P15" s="10">
        <f>IF(G13=0,"Introduceți datele",ROUND(G15/G13,4))</f>
        <v>0.96519999999999995</v>
      </c>
      <c r="Q15" s="1"/>
      <c r="R15" s="24">
        <v>1</v>
      </c>
      <c r="S15" s="1"/>
      <c r="T15" s="26" t="str">
        <f>IF(G13=0,"Introduceți datele",IF(P15&lt;R15-1%,"Valoare sub țintă!",IF(P15&lt;R15,"Aproape de țintă","Indicator îndeplinit")))</f>
        <v>Valoare sub țintă!</v>
      </c>
      <c r="U15" s="1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ht="15" customHeight="1" x14ac:dyDescent="0.25">
      <c r="A16" s="9"/>
      <c r="B16" s="1"/>
      <c r="C16" s="1"/>
      <c r="D16" s="1"/>
      <c r="E16" s="1"/>
      <c r="F16" s="1"/>
      <c r="G16" s="1"/>
      <c r="H16" s="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1:34" ht="31.5" x14ac:dyDescent="0.25">
      <c r="A17" s="9"/>
      <c r="B17" s="1"/>
      <c r="C17" s="5" t="s">
        <v>69</v>
      </c>
      <c r="D17" s="4"/>
      <c r="E17" s="6" t="s">
        <v>96</v>
      </c>
      <c r="F17" s="4"/>
      <c r="G17" s="8">
        <v>400</v>
      </c>
      <c r="H17" s="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spans="1:34" ht="15" customHeight="1" x14ac:dyDescent="0.25">
      <c r="A18" s="9"/>
      <c r="B18" s="1"/>
      <c r="C18" s="1"/>
      <c r="D18" s="1"/>
      <c r="E18" s="1"/>
      <c r="F18" s="1"/>
      <c r="G18" s="1"/>
      <c r="H18" s="4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34" ht="47.25" x14ac:dyDescent="0.25">
      <c r="A19" s="9"/>
      <c r="B19" s="1"/>
      <c r="C19" s="5" t="s">
        <v>116</v>
      </c>
      <c r="D19" s="4"/>
      <c r="E19" s="6" t="s">
        <v>96</v>
      </c>
      <c r="F19" s="4"/>
      <c r="G19" s="8">
        <v>399</v>
      </c>
      <c r="H19" s="4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x14ac:dyDescent="0.25">
      <c r="A20" s="9"/>
      <c r="B20" s="1"/>
      <c r="C20" s="1"/>
      <c r="D20" s="1"/>
      <c r="E20" s="1"/>
      <c r="F20" s="1"/>
      <c r="G20" s="1"/>
      <c r="H20" s="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ht="47.25" x14ac:dyDescent="0.25">
      <c r="A21" s="9"/>
      <c r="B21" s="1"/>
      <c r="C21" s="5" t="s">
        <v>118</v>
      </c>
      <c r="D21" s="4"/>
      <c r="E21" s="6" t="s">
        <v>96</v>
      </c>
      <c r="F21" s="4"/>
      <c r="G21" s="8">
        <v>150</v>
      </c>
      <c r="H21" s="4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1:34" x14ac:dyDescent="0.25">
      <c r="A22" s="9"/>
      <c r="B22" s="1"/>
      <c r="C22" s="1"/>
      <c r="D22" s="1"/>
      <c r="E22" s="1"/>
      <c r="F22" s="1"/>
      <c r="G22" s="1"/>
      <c r="H22" s="4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spans="1:34" ht="31.5" x14ac:dyDescent="0.25">
      <c r="A23" s="9"/>
      <c r="B23" s="1"/>
      <c r="C23" s="5" t="s">
        <v>117</v>
      </c>
      <c r="D23" s="4"/>
      <c r="E23" s="6" t="s">
        <v>96</v>
      </c>
      <c r="F23" s="4"/>
      <c r="G23" s="8">
        <v>140</v>
      </c>
      <c r="H23" s="4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34" ht="15" customHeight="1" x14ac:dyDescent="0.25">
      <c r="A24" s="9"/>
      <c r="B24" s="1"/>
      <c r="C24" s="1"/>
      <c r="D24" s="1"/>
      <c r="E24" s="1"/>
      <c r="F24" s="1"/>
      <c r="G24" s="1"/>
      <c r="H24" s="4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1:34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spans="1:34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</row>
    <row r="27" spans="1:34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spans="1:34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</row>
    <row r="30" spans="1:34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spans="1:34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spans="1:34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spans="1:34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</row>
    <row r="34" spans="1:34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</row>
    <row r="35" spans="1:34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</row>
    <row r="36" spans="1:34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</row>
    <row r="37" spans="1:34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1:34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</row>
    <row r="39" spans="1:34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</row>
    <row r="40" spans="1:34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</row>
    <row r="41" spans="1:34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</row>
    <row r="42" spans="1:34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</row>
    <row r="43" spans="1:34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</row>
    <row r="44" spans="1:34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34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</row>
    <row r="46" spans="1:34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</row>
    <row r="47" spans="1:34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</row>
    <row r="48" spans="1:34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</row>
    <row r="49" spans="1:34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</row>
    <row r="50" spans="1:34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</row>
    <row r="51" spans="1:34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</row>
    <row r="52" spans="1:34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</row>
    <row r="53" spans="1:34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</row>
    <row r="54" spans="1:34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</row>
    <row r="55" spans="1:34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</row>
    <row r="56" spans="1:34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</row>
    <row r="57" spans="1:34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</row>
    <row r="58" spans="1:34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</row>
    <row r="59" spans="1:34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</row>
    <row r="60" spans="1:34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</row>
    <row r="61" spans="1:34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</row>
    <row r="62" spans="1:34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</row>
    <row r="63" spans="1:34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</row>
    <row r="64" spans="1:34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1:34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</row>
    <row r="66" spans="1:34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</row>
    <row r="67" spans="1:34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</row>
    <row r="68" spans="1:34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</row>
    <row r="69" spans="1:34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</row>
    <row r="70" spans="1:34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</row>
    <row r="71" spans="1:34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</row>
    <row r="72" spans="1:34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</row>
    <row r="73" spans="1:34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</row>
    <row r="74" spans="1:34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</row>
    <row r="75" spans="1:34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</row>
    <row r="76" spans="1:34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</row>
    <row r="77" spans="1:34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</row>
    <row r="78" spans="1:34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</row>
    <row r="79" spans="1:34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</row>
    <row r="80" spans="1:34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</row>
    <row r="81" spans="1:34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</row>
    <row r="82" spans="1:34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</row>
    <row r="83" spans="1:34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</row>
    <row r="84" spans="1:34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</row>
    <row r="85" spans="1:34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</row>
    <row r="86" spans="1:34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</row>
    <row r="87" spans="1:34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</row>
    <row r="88" spans="1:34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</row>
    <row r="89" spans="1:34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</row>
    <row r="90" spans="1:34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</row>
    <row r="91" spans="1:34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</row>
    <row r="92" spans="1:34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</row>
    <row r="93" spans="1:34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</row>
    <row r="94" spans="1:34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</row>
    <row r="95" spans="1:34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</row>
    <row r="96" spans="1:34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</row>
    <row r="97" spans="1:34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</row>
    <row r="98" spans="1:34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</row>
    <row r="99" spans="1:34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</row>
    <row r="100" spans="1:34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</row>
    <row r="101" spans="1:34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</row>
    <row r="102" spans="1:34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</row>
    <row r="103" spans="1:34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</row>
    <row r="104" spans="1:34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</row>
    <row r="105" spans="1:34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</row>
    <row r="106" spans="1:34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</row>
    <row r="107" spans="1:34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</row>
    <row r="108" spans="1:34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</row>
    <row r="109" spans="1:34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</row>
    <row r="110" spans="1:34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</row>
    <row r="111" spans="1:34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</row>
    <row r="112" spans="1:34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</row>
    <row r="113" spans="1:34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</row>
    <row r="114" spans="1:34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</row>
    <row r="115" spans="1:34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</row>
    <row r="116" spans="1:34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</row>
    <row r="117" spans="1:34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</row>
    <row r="118" spans="1:34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</row>
    <row r="119" spans="1:34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</row>
    <row r="120" spans="1:34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</row>
    <row r="121" spans="1:34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</row>
    <row r="122" spans="1:34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</row>
    <row r="123" spans="1:34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</row>
    <row r="124" spans="1:34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</row>
    <row r="125" spans="1:34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</row>
    <row r="126" spans="1:34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</row>
    <row r="127" spans="1:34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</row>
    <row r="128" spans="1:34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</row>
    <row r="129" spans="1:34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</row>
    <row r="130" spans="1:34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1:34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</row>
    <row r="132" spans="1:34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</row>
    <row r="133" spans="1:34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</row>
    <row r="134" spans="1:34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</row>
    <row r="135" spans="1:34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:34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</row>
    <row r="137" spans="1:34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</row>
    <row r="138" spans="1:34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</row>
    <row r="139" spans="1:34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:34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</row>
    <row r="141" spans="1:34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</row>
    <row r="142" spans="1:34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</row>
    <row r="143" spans="1:34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</row>
    <row r="144" spans="1:34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</row>
    <row r="145" spans="1:34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:34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:34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</row>
    <row r="148" spans="1:34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</row>
    <row r="149" spans="1:34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</row>
    <row r="150" spans="1:34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</row>
    <row r="151" spans="1:34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</row>
    <row r="152" spans="1:34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</row>
    <row r="153" spans="1:34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</row>
    <row r="154" spans="1:34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</row>
    <row r="155" spans="1:34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</row>
    <row r="156" spans="1:34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</row>
    <row r="157" spans="1:34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</row>
  </sheetData>
  <mergeCells count="2">
    <mergeCell ref="C3:G3"/>
    <mergeCell ref="J5:N5"/>
  </mergeCells>
  <conditionalFormatting sqref="P9">
    <cfRule type="iconSet" priority="20">
      <iconSet iconSet="3Flags">
        <cfvo type="percent" val="0"/>
        <cfvo type="formula" val="$R$9-1%"/>
        <cfvo type="formula" val="$R$9"/>
      </iconSet>
    </cfRule>
  </conditionalFormatting>
  <conditionalFormatting sqref="P11">
    <cfRule type="iconSet" priority="8">
      <iconSet iconSet="3Flags">
        <cfvo type="percent" val="0"/>
        <cfvo type="formula" val="$R$11-1%"/>
        <cfvo type="formula" val="$R$11"/>
      </iconSet>
    </cfRule>
  </conditionalFormatting>
  <conditionalFormatting sqref="P13">
    <cfRule type="iconSet" priority="16">
      <iconSet iconSet="3Flags">
        <cfvo type="percent" val="0"/>
        <cfvo type="formula" val="$R$13-1%"/>
        <cfvo type="formula" val="$R$13"/>
      </iconSet>
    </cfRule>
  </conditionalFormatting>
  <conditionalFormatting sqref="P15">
    <cfRule type="iconSet" priority="12">
      <iconSet iconSet="3Flags">
        <cfvo type="percent" val="0"/>
        <cfvo type="formula" val="$R$15-1%"/>
        <cfvo type="formula" val="$R$15"/>
      </iconSet>
    </cfRule>
  </conditionalFormatting>
  <conditionalFormatting sqref="T9">
    <cfRule type="cellIs" dxfId="14" priority="17" operator="equal">
      <formula>"Indicator îndeplinit"</formula>
    </cfRule>
    <cfRule type="cellIs" dxfId="13" priority="18" operator="equal">
      <formula>"Aproape de țintă"</formula>
    </cfRule>
    <cfRule type="cellIs" dxfId="12" priority="19" operator="equal">
      <formula>"Valoare sub țintă!"</formula>
    </cfRule>
  </conditionalFormatting>
  <conditionalFormatting sqref="T11">
    <cfRule type="cellIs" dxfId="11" priority="5" operator="equal">
      <formula>"Indicator îndeplinit"</formula>
    </cfRule>
    <cfRule type="cellIs" dxfId="10" priority="6" operator="equal">
      <formula>"Aproape de țintă"</formula>
    </cfRule>
    <cfRule type="cellIs" dxfId="9" priority="7" operator="equal">
      <formula>"Valoare sub țintă!"</formula>
    </cfRule>
  </conditionalFormatting>
  <conditionalFormatting sqref="T13">
    <cfRule type="cellIs" dxfId="8" priority="13" operator="equal">
      <formula>"Indicator îndeplinit"</formula>
    </cfRule>
    <cfRule type="cellIs" dxfId="7" priority="14" operator="equal">
      <formula>"Aproape de țintă"</formula>
    </cfRule>
    <cfRule type="cellIs" dxfId="6" priority="15" operator="equal">
      <formula>"Valoare sub țintă!"</formula>
    </cfRule>
  </conditionalFormatting>
  <conditionalFormatting sqref="T15">
    <cfRule type="cellIs" dxfId="5" priority="9" operator="equal">
      <formula>"Indicator îndeplinit"</formula>
    </cfRule>
    <cfRule type="cellIs" dxfId="4" priority="10" operator="equal">
      <formula>"Aproape de țintă"</formula>
    </cfRule>
    <cfRule type="cellIs" dxfId="3" priority="11" operator="equal">
      <formula>"Valoare sub țintă!"</formula>
    </cfRule>
  </conditionalFormatting>
  <pageMargins left="0.70866141732283472" right="0.70866141732283472" top="0.74803149606299213" bottom="0.74803149606299213" header="0.31496062992125984" footer="0.31496062992125984"/>
  <pageSetup paperSize="9" scale="67" orientation="landscape" horizontalDpi="1200" verticalDpi="1200" r:id="rId1"/>
  <colBreaks count="1" manualBreakCount="1">
    <brk id="21" max="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D498C-CD7D-45BB-AE54-6B9395C6E3ED}">
  <dimension ref="B1:J11"/>
  <sheetViews>
    <sheetView zoomScale="90" zoomScaleNormal="90" workbookViewId="0">
      <selection activeCell="M5" sqref="M5"/>
    </sheetView>
  </sheetViews>
  <sheetFormatPr defaultColWidth="15.28515625" defaultRowHeight="77.25" customHeight="1" x14ac:dyDescent="0.25"/>
  <cols>
    <col min="1" max="1" width="15.28515625" style="9"/>
    <col min="2" max="2" width="3.7109375" style="9" customWidth="1"/>
    <col min="3" max="9" width="15.28515625" style="9"/>
    <col min="10" max="10" width="3.7109375" style="9" customWidth="1"/>
    <col min="11" max="16384" width="15.28515625" style="9"/>
  </cols>
  <sheetData>
    <row r="1" spans="2:10" ht="24" customHeight="1" x14ac:dyDescent="0.25"/>
    <row r="2" spans="2:10" ht="21" customHeight="1" thickBot="1" x14ac:dyDescent="0.3">
      <c r="B2" s="14"/>
      <c r="C2" s="14"/>
      <c r="D2" s="14"/>
      <c r="E2" s="16"/>
      <c r="F2" s="14"/>
      <c r="G2" s="14"/>
      <c r="H2" s="14"/>
      <c r="I2" s="14"/>
      <c r="J2" s="14"/>
    </row>
    <row r="3" spans="2:10" ht="28.5" customHeight="1" thickBot="1" x14ac:dyDescent="0.3">
      <c r="B3" s="14"/>
      <c r="C3" s="39" t="s">
        <v>104</v>
      </c>
      <c r="D3" s="40"/>
      <c r="E3" s="40"/>
      <c r="F3" s="40"/>
      <c r="G3" s="40"/>
      <c r="H3" s="40"/>
      <c r="I3" s="41"/>
      <c r="J3" s="14"/>
    </row>
    <row r="4" spans="2:10" ht="21" customHeight="1" x14ac:dyDescent="0.25">
      <c r="B4" s="14"/>
      <c r="C4" s="14"/>
      <c r="D4" s="14"/>
      <c r="E4" s="16"/>
      <c r="F4" s="14"/>
      <c r="G4" s="14"/>
      <c r="H4" s="14"/>
      <c r="I4" s="14"/>
      <c r="J4" s="14"/>
    </row>
    <row r="5" spans="2:10" ht="67.5" customHeight="1" x14ac:dyDescent="0.25">
      <c r="B5" s="14"/>
      <c r="C5" s="35" t="s">
        <v>103</v>
      </c>
      <c r="D5" s="42"/>
      <c r="E5" s="8"/>
      <c r="F5" s="45" t="s">
        <v>105</v>
      </c>
      <c r="G5" s="46"/>
      <c r="H5" s="46"/>
      <c r="I5" s="47"/>
      <c r="J5" s="14"/>
    </row>
    <row r="6" spans="2:10" ht="77.25" customHeight="1" x14ac:dyDescent="0.25">
      <c r="B6" s="14"/>
      <c r="C6" s="43"/>
      <c r="D6" s="44"/>
      <c r="E6" s="24"/>
      <c r="F6" s="45" t="s">
        <v>106</v>
      </c>
      <c r="G6" s="46"/>
      <c r="H6" s="46"/>
      <c r="I6" s="47"/>
      <c r="J6" s="14"/>
    </row>
    <row r="7" spans="2:10" ht="39.75" customHeight="1" x14ac:dyDescent="0.25">
      <c r="B7" s="14"/>
      <c r="C7" s="35" t="s">
        <v>107</v>
      </c>
      <c r="D7" s="36"/>
      <c r="E7" s="37" t="s">
        <v>108</v>
      </c>
      <c r="F7" s="37"/>
      <c r="G7" s="37"/>
      <c r="H7" s="37"/>
      <c r="I7" s="38"/>
      <c r="J7" s="14"/>
    </row>
    <row r="8" spans="2:10" ht="33" customHeight="1" x14ac:dyDescent="0.25">
      <c r="B8" s="14"/>
      <c r="C8" s="17"/>
      <c r="D8" s="18"/>
      <c r="E8" s="20"/>
      <c r="F8" s="33" t="s">
        <v>109</v>
      </c>
      <c r="G8" s="33"/>
      <c r="H8" s="33"/>
      <c r="I8" s="34"/>
      <c r="J8" s="14"/>
    </row>
    <row r="9" spans="2:10" ht="79.5" customHeight="1" x14ac:dyDescent="0.25">
      <c r="B9" s="14"/>
      <c r="C9" s="17"/>
      <c r="D9" s="18"/>
      <c r="E9" s="19"/>
      <c r="F9" s="33" t="s">
        <v>110</v>
      </c>
      <c r="G9" s="33"/>
      <c r="H9" s="33"/>
      <c r="I9" s="34"/>
      <c r="J9" s="14"/>
    </row>
    <row r="10" spans="2:10" ht="38.25" customHeight="1" x14ac:dyDescent="0.25">
      <c r="B10" s="14"/>
      <c r="C10" s="21"/>
      <c r="D10" s="22"/>
      <c r="E10" s="23"/>
      <c r="F10" s="31" t="s">
        <v>111</v>
      </c>
      <c r="G10" s="31"/>
      <c r="H10" s="31"/>
      <c r="I10" s="32"/>
      <c r="J10" s="14"/>
    </row>
    <row r="11" spans="2:10" ht="21" customHeight="1" x14ac:dyDescent="0.25">
      <c r="B11" s="14"/>
      <c r="C11" s="14"/>
      <c r="D11" s="14"/>
      <c r="E11" s="16"/>
      <c r="F11" s="14"/>
      <c r="G11" s="14"/>
      <c r="H11" s="14"/>
      <c r="I11" s="14"/>
      <c r="J11" s="14"/>
    </row>
  </sheetData>
  <mergeCells count="9">
    <mergeCell ref="F10:I10"/>
    <mergeCell ref="F8:I8"/>
    <mergeCell ref="C7:D7"/>
    <mergeCell ref="E7:I7"/>
    <mergeCell ref="C3:I3"/>
    <mergeCell ref="C5:D6"/>
    <mergeCell ref="F5:I5"/>
    <mergeCell ref="F6:I6"/>
    <mergeCell ref="F9:I9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0497F-647E-46D8-BD94-8580D37B527F}">
  <dimension ref="A1:AH163"/>
  <sheetViews>
    <sheetView zoomScale="60" zoomScaleNormal="60" workbookViewId="0">
      <selection activeCell="N47" sqref="N47"/>
    </sheetView>
  </sheetViews>
  <sheetFormatPr defaultRowHeight="15" x14ac:dyDescent="0.25"/>
  <cols>
    <col min="1" max="1" width="4.7109375" customWidth="1"/>
    <col min="2" max="2" width="2.7109375" customWidth="1"/>
    <col min="3" max="3" width="37.7109375" bestFit="1" customWidth="1"/>
    <col min="4" max="4" width="2.7109375" customWidth="1"/>
    <col min="5" max="5" width="11" customWidth="1"/>
    <col min="6" max="6" width="2.7109375" customWidth="1"/>
    <col min="7" max="7" width="11" customWidth="1"/>
    <col min="8" max="9" width="2.7109375" customWidth="1"/>
    <col min="10" max="10" width="37.7109375" bestFit="1" customWidth="1"/>
    <col min="11" max="11" width="2.7109375" customWidth="1"/>
    <col min="12" max="12" width="17.28515625" customWidth="1"/>
    <col min="13" max="13" width="2.7109375" customWidth="1"/>
    <col min="14" max="14" width="11" customWidth="1"/>
    <col min="15" max="15" width="2.7109375" customWidth="1"/>
    <col min="16" max="16" width="16.42578125" customWidth="1"/>
    <col min="17" max="17" width="2.7109375" customWidth="1"/>
    <col min="18" max="18" width="10.140625" customWidth="1"/>
    <col min="19" max="19" width="2.7109375" customWidth="1"/>
    <col min="20" max="20" width="13.42578125" customWidth="1"/>
    <col min="21" max="21" width="2.7109375" customWidth="1"/>
  </cols>
  <sheetData>
    <row r="1" spans="1:34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ht="15.75" thickBot="1" x14ac:dyDescent="0.3">
      <c r="A2" s="9"/>
      <c r="B2" s="1"/>
      <c r="C2" s="1"/>
      <c r="D2" s="1"/>
      <c r="E2" s="1"/>
      <c r="F2" s="1"/>
      <c r="G2" s="1"/>
      <c r="H2" s="1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9.5" thickBot="1" x14ac:dyDescent="0.35">
      <c r="A3" s="9"/>
      <c r="B3" s="1"/>
      <c r="C3" s="51" t="s">
        <v>74</v>
      </c>
      <c r="D3" s="52"/>
      <c r="E3" s="52"/>
      <c r="F3" s="52"/>
      <c r="G3" s="53"/>
      <c r="H3" s="1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</row>
    <row r="4" spans="1:34" ht="12" customHeight="1" thickBot="1" x14ac:dyDescent="0.3">
      <c r="A4" s="9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"/>
      <c r="P4" s="1"/>
      <c r="Q4" s="1"/>
      <c r="R4" s="1"/>
      <c r="S4" s="1"/>
      <c r="T4" s="1"/>
      <c r="U4" s="1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</row>
    <row r="5" spans="1:34" ht="38.25" customHeight="1" thickBot="1" x14ac:dyDescent="0.3">
      <c r="A5" s="9"/>
      <c r="B5" s="1"/>
      <c r="C5" s="2" t="s">
        <v>70</v>
      </c>
      <c r="D5" s="1"/>
      <c r="E5" s="1"/>
      <c r="F5" s="1"/>
      <c r="G5" s="1"/>
      <c r="H5" s="1"/>
      <c r="I5" s="1"/>
      <c r="J5" s="48" t="s">
        <v>132</v>
      </c>
      <c r="K5" s="49"/>
      <c r="L5" s="49"/>
      <c r="M5" s="49"/>
      <c r="N5" s="50"/>
      <c r="O5" s="4"/>
      <c r="P5" s="1"/>
      <c r="Q5" s="1"/>
      <c r="R5" s="1"/>
      <c r="S5" s="1"/>
      <c r="T5" s="1"/>
      <c r="U5" s="1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12" customHeight="1" thickBot="1" x14ac:dyDescent="0.3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17.25" customHeight="1" thickBot="1" x14ac:dyDescent="0.3">
      <c r="A7" s="9"/>
      <c r="B7" s="1"/>
      <c r="C7" s="3" t="s">
        <v>80</v>
      </c>
      <c r="D7" s="1"/>
      <c r="E7" s="3" t="s">
        <v>71</v>
      </c>
      <c r="F7" s="1"/>
      <c r="G7" s="3" t="s">
        <v>72</v>
      </c>
      <c r="H7" s="1"/>
      <c r="I7" s="1"/>
      <c r="J7" s="3" t="s">
        <v>94</v>
      </c>
      <c r="K7" s="1"/>
      <c r="L7" s="3" t="s">
        <v>82</v>
      </c>
      <c r="M7" s="1"/>
      <c r="N7" s="3" t="s">
        <v>71</v>
      </c>
      <c r="O7" s="1"/>
      <c r="P7" s="3" t="s">
        <v>72</v>
      </c>
      <c r="Q7" s="1"/>
      <c r="R7" s="3" t="s">
        <v>76</v>
      </c>
      <c r="S7" s="1"/>
      <c r="T7" s="3" t="s">
        <v>77</v>
      </c>
      <c r="U7" s="1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ht="12" customHeight="1" thickBot="1" x14ac:dyDescent="0.3">
      <c r="A8" s="9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48" thickBot="1" x14ac:dyDescent="0.3">
      <c r="A9" s="9"/>
      <c r="B9" s="1"/>
      <c r="C9" s="5" t="s">
        <v>1</v>
      </c>
      <c r="D9" s="4"/>
      <c r="E9" s="6" t="s">
        <v>73</v>
      </c>
      <c r="F9" s="4"/>
      <c r="G9" s="8">
        <v>500</v>
      </c>
      <c r="H9" s="4"/>
      <c r="I9" s="1"/>
      <c r="J9" s="5" t="s">
        <v>8</v>
      </c>
      <c r="K9" s="1"/>
      <c r="L9" s="5" t="s">
        <v>44</v>
      </c>
      <c r="M9" s="1"/>
      <c r="N9" s="6" t="s">
        <v>75</v>
      </c>
      <c r="O9" s="1"/>
      <c r="P9" s="10">
        <f>IF(G9=0,"Introduceți datele",ROUND(G13/G9,4))</f>
        <v>0.69</v>
      </c>
      <c r="Q9" s="1"/>
      <c r="R9" s="7">
        <v>0.7</v>
      </c>
      <c r="S9" s="1"/>
      <c r="T9" s="26" t="str">
        <f>IF(G9=0,"Introduceți datele",IF(P9&lt;R9-1%,"Valoare sub țintă!",IF(P9&lt;R9,"Aproape de țintă","Indicator îndeplinit")))</f>
        <v>Aproape de țintă</v>
      </c>
      <c r="U9" s="1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12" customHeight="1" thickBot="1" x14ac:dyDescent="0.3">
      <c r="A10" s="9"/>
      <c r="B10" s="1"/>
      <c r="C10" s="1"/>
      <c r="D10" s="1"/>
      <c r="E10" s="1"/>
      <c r="F10" s="1"/>
      <c r="G10" s="1"/>
      <c r="H10" s="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16.5" thickBot="1" x14ac:dyDescent="0.3">
      <c r="A11" s="9"/>
      <c r="B11" s="1"/>
      <c r="C11" s="3" t="s">
        <v>81</v>
      </c>
      <c r="D11" s="4"/>
      <c r="E11" s="3" t="s">
        <v>71</v>
      </c>
      <c r="F11" s="4"/>
      <c r="G11" s="3" t="s">
        <v>72</v>
      </c>
      <c r="H11" s="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x14ac:dyDescent="0.25">
      <c r="A12" s="9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ht="47.25" x14ac:dyDescent="0.25">
      <c r="A13" s="9"/>
      <c r="B13" s="1"/>
      <c r="C13" s="5" t="s">
        <v>0</v>
      </c>
      <c r="D13" s="4"/>
      <c r="E13" s="6" t="s">
        <v>73</v>
      </c>
      <c r="F13" s="4"/>
      <c r="G13" s="8">
        <v>345</v>
      </c>
      <c r="H13" s="4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15" customHeight="1" thickBot="1" x14ac:dyDescent="0.3">
      <c r="A14" s="9"/>
      <c r="B14" s="1"/>
      <c r="C14" s="1"/>
      <c r="D14" s="1"/>
      <c r="E14" s="1"/>
      <c r="F14" s="1"/>
      <c r="G14" s="1"/>
      <c r="H14" s="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48" thickBot="1" x14ac:dyDescent="0.3">
      <c r="A15" s="9"/>
      <c r="B15" s="1"/>
      <c r="C15" s="5" t="s">
        <v>67</v>
      </c>
      <c r="D15" s="4"/>
      <c r="E15" s="6" t="s">
        <v>73</v>
      </c>
      <c r="F15" s="4"/>
      <c r="G15" s="8">
        <v>230</v>
      </c>
      <c r="H15" s="4"/>
      <c r="I15" s="1"/>
      <c r="J15" s="5" t="s">
        <v>101</v>
      </c>
      <c r="K15" s="1"/>
      <c r="L15" s="5" t="s">
        <v>17</v>
      </c>
      <c r="M15" s="1"/>
      <c r="N15" s="6" t="s">
        <v>75</v>
      </c>
      <c r="O15" s="1"/>
      <c r="P15" s="10">
        <f>IF('Colectare si transport'!G15=0,"Introduceți datele",ROUND('Colectare si transport'!G19/'Colectare si transport'!G15,4))</f>
        <v>0.67390000000000005</v>
      </c>
      <c r="Q15" s="1"/>
      <c r="R15" s="24">
        <v>0.7</v>
      </c>
      <c r="S15" s="1"/>
      <c r="T15" s="26" t="str">
        <f>IF('Colectare si transport'!G15=0,"Introduceți datele",IF(P15&lt;R15-1%,"Valoare sub țintă!",IF(P15&lt;R15,"Aproape de țintă","Indicator îndeplinit")))</f>
        <v>Valoare sub țintă!</v>
      </c>
      <c r="U15" s="1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ht="15" customHeight="1" thickBot="1" x14ac:dyDescent="0.3">
      <c r="A16" s="9"/>
      <c r="B16" s="1"/>
      <c r="C16" s="1"/>
      <c r="D16" s="1"/>
      <c r="E16" s="1"/>
      <c r="F16" s="1"/>
      <c r="G16" s="1"/>
      <c r="H16" s="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1:34" ht="16.5" thickBot="1" x14ac:dyDescent="0.3">
      <c r="A17" s="9"/>
      <c r="B17" s="1"/>
      <c r="C17" s="3" t="s">
        <v>99</v>
      </c>
      <c r="D17" s="4"/>
      <c r="E17" s="3" t="s">
        <v>71</v>
      </c>
      <c r="F17" s="4"/>
      <c r="G17" s="3" t="s">
        <v>72</v>
      </c>
      <c r="H17" s="4"/>
      <c r="I17" s="1"/>
      <c r="J17" s="54" t="s">
        <v>102</v>
      </c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1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spans="1:34" ht="12" customHeight="1" x14ac:dyDescent="0.25">
      <c r="A18" s="9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34" ht="78.75" x14ac:dyDescent="0.25">
      <c r="A19" s="9"/>
      <c r="B19" s="1"/>
      <c r="C19" s="5" t="s">
        <v>4</v>
      </c>
      <c r="D19" s="4"/>
      <c r="E19" s="6" t="s">
        <v>73</v>
      </c>
      <c r="F19" s="4"/>
      <c r="G19" s="8">
        <v>155</v>
      </c>
      <c r="H19" s="4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ht="12" customHeight="1" x14ac:dyDescent="0.25">
      <c r="A20" s="9"/>
      <c r="B20" s="1"/>
      <c r="C20" s="1"/>
      <c r="D20" s="1"/>
      <c r="E20" s="1"/>
      <c r="F20" s="1"/>
      <c r="G20" s="1"/>
      <c r="H20" s="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ht="15.75" thickBot="1" x14ac:dyDescent="0.3">
      <c r="A21" s="9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1:34" ht="37.5" customHeight="1" thickBot="1" x14ac:dyDescent="0.3">
      <c r="A22" s="9"/>
      <c r="B22" s="1"/>
      <c r="C22" s="2" t="s">
        <v>70</v>
      </c>
      <c r="D22" s="1"/>
      <c r="E22" s="1"/>
      <c r="F22" s="1"/>
      <c r="G22" s="1"/>
      <c r="H22" s="1"/>
      <c r="I22" s="1"/>
      <c r="J22" s="48" t="s">
        <v>133</v>
      </c>
      <c r="K22" s="49"/>
      <c r="L22" s="49"/>
      <c r="M22" s="49"/>
      <c r="N22" s="50"/>
      <c r="O22" s="1"/>
      <c r="P22" s="1"/>
      <c r="Q22" s="1"/>
      <c r="R22" s="1"/>
      <c r="S22" s="1"/>
      <c r="T22" s="1"/>
      <c r="U22" s="1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spans="1:34" ht="15.75" thickBot="1" x14ac:dyDescent="0.3">
      <c r="A23" s="9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34" ht="16.5" thickBot="1" x14ac:dyDescent="0.3">
      <c r="A24" s="9"/>
      <c r="B24" s="1"/>
      <c r="C24" s="3" t="s">
        <v>80</v>
      </c>
      <c r="D24" s="1"/>
      <c r="E24" s="3" t="s">
        <v>71</v>
      </c>
      <c r="F24" s="1"/>
      <c r="G24" s="3" t="s">
        <v>72</v>
      </c>
      <c r="H24" s="1"/>
      <c r="I24" s="1"/>
      <c r="J24" s="3" t="s">
        <v>94</v>
      </c>
      <c r="K24" s="1"/>
      <c r="L24" s="3" t="s">
        <v>82</v>
      </c>
      <c r="M24" s="1"/>
      <c r="N24" s="3" t="s">
        <v>71</v>
      </c>
      <c r="O24" s="1"/>
      <c r="P24" s="3" t="s">
        <v>72</v>
      </c>
      <c r="Q24" s="1"/>
      <c r="R24" s="3" t="s">
        <v>76</v>
      </c>
      <c r="S24" s="1"/>
      <c r="T24" s="3" t="s">
        <v>77</v>
      </c>
      <c r="U24" s="1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1:34" ht="15.75" thickBot="1" x14ac:dyDescent="0.3">
      <c r="A25" s="9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spans="1:34" ht="48" thickBot="1" x14ac:dyDescent="0.3">
      <c r="A26" s="9"/>
      <c r="B26" s="1"/>
      <c r="C26" s="5" t="s">
        <v>7</v>
      </c>
      <c r="D26" s="4"/>
      <c r="E26" s="6" t="s">
        <v>73</v>
      </c>
      <c r="F26" s="4"/>
      <c r="G26" s="8">
        <v>500</v>
      </c>
      <c r="H26" s="4"/>
      <c r="I26" s="1"/>
      <c r="J26" s="5" t="s">
        <v>9</v>
      </c>
      <c r="K26" s="1"/>
      <c r="L26" s="5" t="s">
        <v>45</v>
      </c>
      <c r="M26" s="1"/>
      <c r="N26" s="6" t="s">
        <v>75</v>
      </c>
      <c r="O26" s="1"/>
      <c r="P26" s="11">
        <f>IF(G26=0,"Introduceți datele",ROUND(G36/G26,4))</f>
        <v>0.42</v>
      </c>
      <c r="Q26" s="1"/>
      <c r="R26" s="24">
        <v>0.45</v>
      </c>
      <c r="S26" s="1"/>
      <c r="T26" s="26" t="str">
        <f>IF(G26=0,"Introduceți datele",IF(P26&lt;R26-1%,"Valoare sub țintă!",IF(P26&lt;R26,"Aproape de țintă","Indicator îndeplinit")))</f>
        <v>Valoare sub țintă!</v>
      </c>
      <c r="U26" s="1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</row>
    <row r="27" spans="1:34" x14ac:dyDescent="0.25">
      <c r="A27" s="9"/>
      <c r="B27" s="1"/>
      <c r="C27" s="1"/>
      <c r="D27" s="1"/>
      <c r="E27" s="1"/>
      <c r="F27" s="1"/>
      <c r="G27" s="1"/>
      <c r="H27" s="1"/>
      <c r="I27" s="1"/>
      <c r="J27" s="25" t="s">
        <v>119</v>
      </c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1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ht="31.5" x14ac:dyDescent="0.25">
      <c r="A28" s="9"/>
      <c r="B28" s="1"/>
      <c r="C28" s="5" t="s">
        <v>61</v>
      </c>
      <c r="D28" s="4"/>
      <c r="E28" s="6" t="s">
        <v>73</v>
      </c>
      <c r="F28" s="4"/>
      <c r="G28" s="8">
        <v>500</v>
      </c>
      <c r="H28" s="4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spans="1:34" ht="15.75" thickBot="1" x14ac:dyDescent="0.3">
      <c r="A29" s="9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</row>
    <row r="30" spans="1:34" ht="32.25" thickBot="1" x14ac:dyDescent="0.3">
      <c r="A30" s="9"/>
      <c r="B30" s="1"/>
      <c r="C30" s="5" t="s">
        <v>66</v>
      </c>
      <c r="D30" s="4"/>
      <c r="E30" s="6" t="s">
        <v>73</v>
      </c>
      <c r="F30" s="4"/>
      <c r="G30" s="8">
        <v>200</v>
      </c>
      <c r="H30" s="4"/>
      <c r="I30" s="1"/>
      <c r="J30" s="5" t="s">
        <v>11</v>
      </c>
      <c r="K30" s="1"/>
      <c r="L30" s="5" t="s">
        <v>12</v>
      </c>
      <c r="M30" s="1"/>
      <c r="N30" s="6" t="s">
        <v>75</v>
      </c>
      <c r="O30" s="1"/>
      <c r="P30" s="10">
        <f>IF('Colectare si transport'!G28=0,"Introduceți datele",ROUND('Colectare si transport'!G38/'Colectare si transport'!G28,4))</f>
        <v>0.84</v>
      </c>
      <c r="Q30" s="1"/>
      <c r="R30" s="24">
        <v>0.99</v>
      </c>
      <c r="S30" s="1"/>
      <c r="T30" s="26" t="str">
        <f>IF('Colectare si transport'!G28=0,"Introduceți datele",IF(P30&lt;R30-1%,"Valoare sub țintă!",IF(P30&lt;R30,"Aproape de țintă","Indicator îndeplinit")))</f>
        <v>Valoare sub țintă!</v>
      </c>
      <c r="U30" s="1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spans="1:34" x14ac:dyDescent="0.25">
      <c r="A31" s="9"/>
      <c r="B31" s="1"/>
      <c r="C31" s="1"/>
      <c r="D31" s="1"/>
      <c r="E31" s="1"/>
      <c r="F31" s="1"/>
      <c r="G31" s="1"/>
      <c r="H31" s="4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spans="1:34" ht="31.5" x14ac:dyDescent="0.25">
      <c r="A32" s="9"/>
      <c r="B32" s="1"/>
      <c r="C32" s="5" t="s">
        <v>136</v>
      </c>
      <c r="D32" s="4"/>
      <c r="E32" s="6" t="s">
        <v>73</v>
      </c>
      <c r="F32" s="4"/>
      <c r="G32" s="8">
        <v>100</v>
      </c>
      <c r="H32" s="4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spans="1:34" ht="15.75" thickBot="1" x14ac:dyDescent="0.3">
      <c r="A33" s="9"/>
      <c r="B33" s="1"/>
      <c r="C33" s="1"/>
      <c r="D33" s="1"/>
      <c r="E33" s="1"/>
      <c r="F33" s="1"/>
      <c r="G33" s="1"/>
      <c r="H33" s="4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</row>
    <row r="34" spans="1:34" ht="16.5" thickBot="1" x14ac:dyDescent="0.3">
      <c r="A34" s="9"/>
      <c r="B34" s="1"/>
      <c r="C34" s="3" t="s">
        <v>81</v>
      </c>
      <c r="D34" s="4"/>
      <c r="E34" s="3" t="s">
        <v>71</v>
      </c>
      <c r="F34" s="4"/>
      <c r="G34" s="3" t="s">
        <v>72</v>
      </c>
      <c r="H34" s="4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</row>
    <row r="35" spans="1:34" ht="15.75" thickBot="1" x14ac:dyDescent="0.3">
      <c r="A35" s="9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</row>
    <row r="36" spans="1:34" ht="48" thickBot="1" x14ac:dyDescent="0.3">
      <c r="A36" s="9"/>
      <c r="B36" s="1"/>
      <c r="C36" s="5" t="s">
        <v>10</v>
      </c>
      <c r="D36" s="4"/>
      <c r="E36" s="6" t="s">
        <v>73</v>
      </c>
      <c r="F36" s="4"/>
      <c r="G36" s="8">
        <v>210</v>
      </c>
      <c r="H36" s="4"/>
      <c r="I36" s="1"/>
      <c r="J36" s="5" t="s">
        <v>13</v>
      </c>
      <c r="K36" s="1"/>
      <c r="L36" s="5" t="s">
        <v>100</v>
      </c>
      <c r="M36" s="1"/>
      <c r="N36" s="6" t="s">
        <v>75</v>
      </c>
      <c r="O36" s="1"/>
      <c r="P36" s="10">
        <f>IF('Colectare si transport'!G38=0,"Introduceți datele",ROUND('Colectare si transport'!G46/'Colectare si transport'!G38,4))</f>
        <v>0.89290000000000003</v>
      </c>
      <c r="Q36" s="1"/>
      <c r="R36" s="24">
        <v>0.9</v>
      </c>
      <c r="S36" s="1"/>
      <c r="T36" s="26" t="str">
        <f>IF('Colectare si transport'!G38=0,"Introduceți datele",IF(P36&lt;R36-1%,"Valoare sub țintă!",IF(P36&lt;R36,"Aproape de țintă","Indicator îndeplinit")))</f>
        <v>Aproape de țintă</v>
      </c>
      <c r="U36" s="1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</row>
    <row r="37" spans="1:34" ht="15.75" thickBot="1" x14ac:dyDescent="0.3">
      <c r="A37" s="9"/>
      <c r="B37" s="1"/>
      <c r="C37" s="1"/>
      <c r="D37" s="1"/>
      <c r="E37" s="1"/>
      <c r="F37" s="1"/>
      <c r="G37" s="1"/>
      <c r="H37" s="4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1:34" ht="31.5" customHeight="1" thickBot="1" x14ac:dyDescent="0.3">
      <c r="A38" s="9"/>
      <c r="B38" s="1"/>
      <c r="C38" s="5" t="s">
        <v>60</v>
      </c>
      <c r="D38" s="4"/>
      <c r="E38" s="6" t="s">
        <v>73</v>
      </c>
      <c r="F38" s="4"/>
      <c r="G38" s="8">
        <v>420</v>
      </c>
      <c r="H38" s="4"/>
      <c r="I38" s="1"/>
      <c r="J38" s="5" t="s">
        <v>134</v>
      </c>
      <c r="K38" s="1"/>
      <c r="L38" s="5" t="s">
        <v>135</v>
      </c>
      <c r="M38" s="1"/>
      <c r="N38" s="6" t="s">
        <v>75</v>
      </c>
      <c r="O38" s="1"/>
      <c r="P38" s="10">
        <f>IF('Colectare si transport'!G32=0,"Introduceți datele",ROUND('Colectare si transport'!G40/'Colectare si transport'!G32,4))</f>
        <v>1</v>
      </c>
      <c r="Q38" s="1"/>
      <c r="R38" s="24">
        <v>0.99</v>
      </c>
      <c r="S38" s="1"/>
      <c r="T38" s="26" t="str">
        <f>IF('Colectare si transport'!G36=0,"Introduceți datele",IF(P38&lt;R38-1%,"Valoare sub țintă!",IF(P38&lt;R38,"Aproape de țintă","Indicator îndeplinit")))</f>
        <v>Indicator îndeplinit</v>
      </c>
      <c r="U38" s="1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</row>
    <row r="39" spans="1:34" ht="15.75" thickBot="1" x14ac:dyDescent="0.3">
      <c r="A39" s="9"/>
      <c r="B39" s="1"/>
      <c r="C39" s="1"/>
      <c r="D39" s="1"/>
      <c r="E39" s="1"/>
      <c r="F39" s="1"/>
      <c r="G39" s="1"/>
      <c r="H39" s="4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</row>
    <row r="40" spans="1:34" ht="48" thickBot="1" x14ac:dyDescent="0.3">
      <c r="A40" s="9"/>
      <c r="B40" s="1"/>
      <c r="C40" s="5" t="s">
        <v>64</v>
      </c>
      <c r="D40" s="4"/>
      <c r="E40" s="6" t="s">
        <v>73</v>
      </c>
      <c r="F40" s="4"/>
      <c r="G40" s="8">
        <v>100</v>
      </c>
      <c r="H40" s="4"/>
      <c r="I40" s="1"/>
      <c r="J40" s="5" t="s">
        <v>14</v>
      </c>
      <c r="K40" s="1"/>
      <c r="L40" s="5" t="s">
        <v>15</v>
      </c>
      <c r="M40" s="1"/>
      <c r="N40" s="6" t="s">
        <v>75</v>
      </c>
      <c r="O40" s="1"/>
      <c r="P40" s="10">
        <f>IF('Colectare si transport'!G40=0,"Introduceți datele",ROUND('Colectare si transport'!G48/'Colectare si transport'!G40,4))</f>
        <v>0.48</v>
      </c>
      <c r="Q40" s="1"/>
      <c r="R40" s="24">
        <v>0.5</v>
      </c>
      <c r="S40" s="1"/>
      <c r="T40" s="26" t="str">
        <f>IF('Colectare si transport'!G40=0,"Introduceți datele",IF(P40&lt;R40-1%,"Valoare sub țintă!",IF(P40&lt;R40,"Aproape de țintă","Indicator îndeplinit")))</f>
        <v>Valoare sub țintă!</v>
      </c>
      <c r="U40" s="1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</row>
    <row r="41" spans="1:34" ht="15.75" thickBot="1" x14ac:dyDescent="0.3">
      <c r="A41" s="9"/>
      <c r="B41" s="1"/>
      <c r="C41" s="1"/>
      <c r="D41" s="1"/>
      <c r="E41" s="1"/>
      <c r="F41" s="1"/>
      <c r="G41" s="1"/>
      <c r="H41" s="4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</row>
    <row r="42" spans="1:34" ht="31.5" customHeight="1" thickBot="1" x14ac:dyDescent="0.3">
      <c r="A42" s="9"/>
      <c r="B42" s="1"/>
      <c r="C42" s="5" t="s">
        <v>65</v>
      </c>
      <c r="D42" s="4"/>
      <c r="E42" s="6" t="s">
        <v>73</v>
      </c>
      <c r="F42" s="4"/>
      <c r="G42" s="8">
        <v>199</v>
      </c>
      <c r="H42" s="4"/>
      <c r="I42" s="1"/>
      <c r="J42" s="5" t="s">
        <v>16</v>
      </c>
      <c r="K42" s="1"/>
      <c r="L42" s="5" t="s">
        <v>112</v>
      </c>
      <c r="M42" s="1"/>
      <c r="N42" s="6" t="s">
        <v>75</v>
      </c>
      <c r="O42" s="1"/>
      <c r="P42" s="10">
        <f>IF('Colectare si transport'!G30=0,"Introduceți datele",ROUND('Colectare si transport'!G42/'Colectare si transport'!G30,4))</f>
        <v>0.995</v>
      </c>
      <c r="Q42" s="1"/>
      <c r="R42" s="24">
        <v>0.99</v>
      </c>
      <c r="S42" s="1"/>
      <c r="T42" s="26" t="str">
        <f>IF('Colectare si transport'!G30=0,"Introduceți datele",IF(P42&lt;R42-1%,"Valoare sub țintă!",IF(P42&lt;R42,"Aproape de țintă","Indicator îndeplinit")))</f>
        <v>Indicator îndeplinit</v>
      </c>
      <c r="U42" s="1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</row>
    <row r="43" spans="1:34" ht="15.75" thickBot="1" x14ac:dyDescent="0.3">
      <c r="A43" s="9"/>
      <c r="B43" s="1"/>
      <c r="C43" s="1"/>
      <c r="D43" s="1"/>
      <c r="E43" s="1"/>
      <c r="F43" s="1"/>
      <c r="G43" s="1"/>
      <c r="H43" s="4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</row>
    <row r="44" spans="1:34" ht="16.5" thickBot="1" x14ac:dyDescent="0.3">
      <c r="A44" s="9"/>
      <c r="B44" s="1"/>
      <c r="C44" s="3" t="s">
        <v>99</v>
      </c>
      <c r="D44" s="4"/>
      <c r="E44" s="3" t="s">
        <v>71</v>
      </c>
      <c r="F44" s="4"/>
      <c r="G44" s="3" t="s">
        <v>72</v>
      </c>
      <c r="H44" s="4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34" x14ac:dyDescent="0.25">
      <c r="A45" s="9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</row>
    <row r="46" spans="1:34" ht="47.25" x14ac:dyDescent="0.25">
      <c r="A46" s="9"/>
      <c r="B46" s="1"/>
      <c r="C46" s="5" t="s">
        <v>62</v>
      </c>
      <c r="D46" s="4"/>
      <c r="E46" s="6" t="s">
        <v>73</v>
      </c>
      <c r="F46" s="4"/>
      <c r="G46" s="8">
        <v>375</v>
      </c>
      <c r="H46" s="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</row>
    <row r="47" spans="1:34" x14ac:dyDescent="0.25">
      <c r="A47" s="9"/>
      <c r="B47" s="1"/>
      <c r="C47" s="1"/>
      <c r="D47" s="1"/>
      <c r="E47" s="1"/>
      <c r="F47" s="1"/>
      <c r="G47" s="1"/>
      <c r="H47" s="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</row>
    <row r="48" spans="1:34" ht="47.25" x14ac:dyDescent="0.25">
      <c r="A48" s="9"/>
      <c r="B48" s="1"/>
      <c r="C48" s="5" t="s">
        <v>63</v>
      </c>
      <c r="D48" s="4"/>
      <c r="E48" s="6" t="s">
        <v>73</v>
      </c>
      <c r="F48" s="4"/>
      <c r="G48" s="8">
        <v>48</v>
      </c>
      <c r="H48" s="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</row>
    <row r="49" spans="1:34" x14ac:dyDescent="0.25">
      <c r="A49" s="9"/>
      <c r="B49" s="1"/>
      <c r="C49" s="1"/>
      <c r="D49" s="1"/>
      <c r="E49" s="1"/>
      <c r="F49" s="1"/>
      <c r="G49" s="1"/>
      <c r="H49" s="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</row>
    <row r="50" spans="1:34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</row>
    <row r="51" spans="1:34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</row>
    <row r="52" spans="1:34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</row>
    <row r="53" spans="1:34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</row>
    <row r="54" spans="1:34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</row>
    <row r="55" spans="1:34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</row>
    <row r="56" spans="1:34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</row>
    <row r="57" spans="1:34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</row>
    <row r="58" spans="1:34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</row>
    <row r="59" spans="1:34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</row>
    <row r="60" spans="1:34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</row>
    <row r="61" spans="1:34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</row>
    <row r="62" spans="1:34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</row>
    <row r="63" spans="1:34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</row>
    <row r="64" spans="1:34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1:34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</row>
    <row r="66" spans="1:34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</row>
    <row r="67" spans="1:34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</row>
    <row r="68" spans="1:34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</row>
    <row r="69" spans="1:34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</row>
    <row r="70" spans="1:34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</row>
    <row r="71" spans="1:34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</row>
    <row r="72" spans="1:34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</row>
    <row r="73" spans="1:34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</row>
    <row r="74" spans="1:34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</row>
    <row r="75" spans="1:34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</row>
    <row r="76" spans="1:34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</row>
    <row r="77" spans="1:34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</row>
    <row r="78" spans="1:34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</row>
    <row r="79" spans="1:34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</row>
    <row r="80" spans="1:34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</row>
    <row r="81" spans="1:34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</row>
    <row r="82" spans="1:34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</row>
    <row r="83" spans="1:34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</row>
    <row r="84" spans="1:34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</row>
    <row r="85" spans="1:34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</row>
    <row r="86" spans="1:34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</row>
    <row r="87" spans="1:34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</row>
    <row r="88" spans="1:34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</row>
    <row r="89" spans="1:34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</row>
    <row r="90" spans="1:34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</row>
    <row r="91" spans="1:34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</row>
    <row r="92" spans="1:34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</row>
    <row r="93" spans="1:34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</row>
    <row r="94" spans="1:34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</row>
    <row r="95" spans="1:34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</row>
    <row r="96" spans="1:34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</row>
    <row r="97" spans="1:34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</row>
    <row r="98" spans="1:34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</row>
    <row r="99" spans="1:34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</row>
    <row r="100" spans="1:34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</row>
    <row r="101" spans="1:34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</row>
    <row r="102" spans="1:34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</row>
    <row r="103" spans="1:34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</row>
    <row r="104" spans="1:34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</row>
    <row r="105" spans="1:34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</row>
    <row r="106" spans="1:34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</row>
    <row r="107" spans="1:34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</row>
    <row r="108" spans="1:34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</row>
    <row r="109" spans="1:34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</row>
    <row r="110" spans="1:34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</row>
    <row r="111" spans="1:34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</row>
    <row r="112" spans="1:34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</row>
    <row r="113" spans="1:34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</row>
    <row r="114" spans="1:34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</row>
    <row r="115" spans="1:34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</row>
    <row r="116" spans="1:34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</row>
    <row r="117" spans="1:34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</row>
    <row r="118" spans="1:34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</row>
    <row r="119" spans="1:34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</row>
    <row r="120" spans="1:34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</row>
    <row r="121" spans="1:34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</row>
    <row r="122" spans="1:34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</row>
    <row r="123" spans="1:34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</row>
    <row r="124" spans="1:34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</row>
    <row r="125" spans="1:34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</row>
    <row r="126" spans="1:34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</row>
    <row r="127" spans="1:34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</row>
    <row r="128" spans="1:34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</row>
    <row r="129" spans="1:34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</row>
    <row r="130" spans="1:34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1:34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</row>
    <row r="132" spans="1:34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</row>
    <row r="133" spans="1:34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</row>
    <row r="134" spans="1:34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</row>
    <row r="135" spans="1:34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:34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</row>
    <row r="137" spans="1:34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</row>
    <row r="138" spans="1:34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</row>
    <row r="139" spans="1:34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:34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</row>
    <row r="141" spans="1:34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</row>
    <row r="142" spans="1:34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</row>
    <row r="143" spans="1:34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</row>
    <row r="144" spans="1:34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</row>
    <row r="145" spans="1:34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:34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:34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</row>
    <row r="148" spans="1:34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</row>
    <row r="149" spans="1:34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</row>
    <row r="150" spans="1:34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</row>
    <row r="151" spans="1:34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</row>
    <row r="152" spans="1:34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</row>
    <row r="153" spans="1:34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</row>
    <row r="154" spans="1:34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</row>
    <row r="155" spans="1:34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</row>
    <row r="156" spans="1:34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</row>
    <row r="157" spans="1:34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</row>
    <row r="158" spans="1:34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</row>
    <row r="159" spans="1:34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</row>
    <row r="160" spans="1:34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</row>
    <row r="161" spans="1:34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</row>
    <row r="162" spans="1:34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</row>
    <row r="163" spans="1:34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</row>
  </sheetData>
  <mergeCells count="4">
    <mergeCell ref="J5:N5"/>
    <mergeCell ref="C3:G3"/>
    <mergeCell ref="J22:N22"/>
    <mergeCell ref="J17:T17"/>
  </mergeCells>
  <conditionalFormatting sqref="P9">
    <cfRule type="iconSet" priority="43">
      <iconSet iconSet="3Flags">
        <cfvo type="percent" val="0"/>
        <cfvo type="formula" val="$R$9-1%"/>
        <cfvo type="formula" val="$R$9"/>
      </iconSet>
    </cfRule>
  </conditionalFormatting>
  <conditionalFormatting sqref="P15">
    <cfRule type="iconSet" priority="59">
      <iconSet iconSet="3Flags">
        <cfvo type="percent" val="0"/>
        <cfvo type="formula" val="$K$38-1%"/>
        <cfvo type="formula" val="$K$38"/>
      </iconSet>
    </cfRule>
  </conditionalFormatting>
  <conditionalFormatting sqref="P26">
    <cfRule type="iconSet" priority="36">
      <iconSet iconSet="3Flags">
        <cfvo type="percent" val="0"/>
        <cfvo type="formula" val="$R$26-1%"/>
        <cfvo type="formula" val="$R$26"/>
      </iconSet>
    </cfRule>
  </conditionalFormatting>
  <conditionalFormatting sqref="P30">
    <cfRule type="iconSet" priority="25">
      <iconSet iconSet="3Flags">
        <cfvo type="percent" val="0"/>
        <cfvo type="formula" val="$K$35-1%"/>
        <cfvo type="formula" val="$K$35"/>
      </iconSet>
    </cfRule>
  </conditionalFormatting>
  <conditionalFormatting sqref="P36">
    <cfRule type="iconSet" priority="13">
      <iconSet iconSet="3Flags">
        <cfvo type="percent" val="0"/>
        <cfvo type="formula" val="$K$39-1%"/>
        <cfvo type="formula" val="$K$39"/>
      </iconSet>
    </cfRule>
  </conditionalFormatting>
  <conditionalFormatting sqref="P40">
    <cfRule type="iconSet" priority="21">
      <iconSet iconSet="3Flags">
        <cfvo type="percent" val="0"/>
        <cfvo type="formula" val="$K$43-1%"/>
        <cfvo type="formula" val="$K$43"/>
      </iconSet>
    </cfRule>
  </conditionalFormatting>
  <conditionalFormatting sqref="P42">
    <cfRule type="iconSet" priority="17">
      <iconSet iconSet="3Flags">
        <cfvo type="percent" val="0"/>
        <cfvo type="formula" val="$K$47-1%"/>
        <cfvo type="formula" val="$K$47"/>
      </iconSet>
    </cfRule>
  </conditionalFormatting>
  <conditionalFormatting sqref="T9">
    <cfRule type="cellIs" dxfId="89" priority="30" operator="equal">
      <formula>"Indicator îndeplinit"</formula>
    </cfRule>
    <cfRule type="cellIs" dxfId="88" priority="31" operator="equal">
      <formula>"Aproape de țintă"</formula>
    </cfRule>
    <cfRule type="cellIs" dxfId="87" priority="32" operator="equal">
      <formula>"Valoare sub țintă!"</formula>
    </cfRule>
  </conditionalFormatting>
  <conditionalFormatting sqref="T15">
    <cfRule type="cellIs" dxfId="86" priority="26" operator="equal">
      <formula>"Indicator îndeplinit"</formula>
    </cfRule>
    <cfRule type="cellIs" dxfId="85" priority="27" operator="equal">
      <formula>"Aproape de țintă"</formula>
    </cfRule>
    <cfRule type="cellIs" dxfId="84" priority="28" operator="equal">
      <formula>"Valoare sub țintă!"</formula>
    </cfRule>
  </conditionalFormatting>
  <conditionalFormatting sqref="T26">
    <cfRule type="cellIs" dxfId="83" priority="33" operator="equal">
      <formula>"Indicator îndeplinit"</formula>
    </cfRule>
    <cfRule type="cellIs" dxfId="82" priority="34" operator="equal">
      <formula>"Aproape de țintă"</formula>
    </cfRule>
    <cfRule type="cellIs" dxfId="81" priority="35" operator="equal">
      <formula>"Valoare sub țintă!"</formula>
    </cfRule>
  </conditionalFormatting>
  <conditionalFormatting sqref="T30">
    <cfRule type="cellIs" dxfId="80" priority="22" operator="equal">
      <formula>"Indicator îndeplinit"</formula>
    </cfRule>
    <cfRule type="cellIs" dxfId="79" priority="23" operator="equal">
      <formula>"Aproape de țintă"</formula>
    </cfRule>
    <cfRule type="cellIs" dxfId="78" priority="24" operator="equal">
      <formula>"Valoare sub țintă!"</formula>
    </cfRule>
  </conditionalFormatting>
  <conditionalFormatting sqref="T36">
    <cfRule type="cellIs" dxfId="77" priority="10" operator="equal">
      <formula>"Indicator îndeplinit"</formula>
    </cfRule>
    <cfRule type="cellIs" dxfId="76" priority="11" operator="equal">
      <formula>"Aproape de țintă"</formula>
    </cfRule>
    <cfRule type="cellIs" dxfId="75" priority="12" operator="equal">
      <formula>"Valoare sub țintă!"</formula>
    </cfRule>
  </conditionalFormatting>
  <conditionalFormatting sqref="T40">
    <cfRule type="cellIs" dxfId="74" priority="18" operator="equal">
      <formula>"Indicator îndeplinit"</formula>
    </cfRule>
    <cfRule type="cellIs" dxfId="73" priority="19" operator="equal">
      <formula>"Aproape de țintă"</formula>
    </cfRule>
    <cfRule type="cellIs" dxfId="72" priority="20" operator="equal">
      <formula>"Valoare sub țintă!"</formula>
    </cfRule>
  </conditionalFormatting>
  <conditionalFormatting sqref="T42">
    <cfRule type="cellIs" dxfId="71" priority="14" operator="equal">
      <formula>"Indicator îndeplinit"</formula>
    </cfRule>
    <cfRule type="cellIs" dxfId="70" priority="15" operator="equal">
      <formula>"Aproape de țintă"</formula>
    </cfRule>
    <cfRule type="cellIs" dxfId="69" priority="16" operator="equal">
      <formula>"Valoare sub țintă!"</formula>
    </cfRule>
  </conditionalFormatting>
  <conditionalFormatting sqref="T38">
    <cfRule type="cellIs" dxfId="68" priority="6" operator="equal">
      <formula>"Indicator îndeplinit"</formula>
    </cfRule>
    <cfRule type="cellIs" dxfId="67" priority="7" operator="equal">
      <formula>"Aproape de țintă"</formula>
    </cfRule>
    <cfRule type="cellIs" dxfId="66" priority="8" operator="equal">
      <formula>"Valoare sub țintă!"</formula>
    </cfRule>
  </conditionalFormatting>
  <conditionalFormatting sqref="P38">
    <cfRule type="iconSet" priority="1">
      <iconSet iconSet="3Flags">
        <cfvo type="percent" val="0"/>
        <cfvo type="formula" val="$K$35-1%"/>
        <cfvo type="formula" val="$K$35"/>
      </iconSet>
    </cfRule>
  </conditionalFormatting>
  <pageMargins left="0.7" right="0.7" top="0.75" bottom="0.75" header="0.3" footer="0.3"/>
  <pageSetup paperSize="9" scale="67" orientation="landscape" horizontalDpi="1200" verticalDpi="1200" r:id="rId1"/>
  <colBreaks count="1" manualBreakCount="1">
    <brk id="21" max="16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313AE-2DFE-47A1-A72F-E54206B6C702}">
  <dimension ref="A1:AH164"/>
  <sheetViews>
    <sheetView zoomScale="80" zoomScaleNormal="80" workbookViewId="0">
      <selection activeCell="J5" sqref="J5:N5"/>
    </sheetView>
  </sheetViews>
  <sheetFormatPr defaultRowHeight="15" x14ac:dyDescent="0.25"/>
  <cols>
    <col min="1" max="1" width="4.7109375" customWidth="1"/>
    <col min="2" max="2" width="2.7109375" customWidth="1"/>
    <col min="3" max="3" width="37.7109375" bestFit="1" customWidth="1"/>
    <col min="4" max="4" width="2.7109375" customWidth="1"/>
    <col min="5" max="5" width="11" customWidth="1"/>
    <col min="6" max="6" width="2.7109375" customWidth="1"/>
    <col min="7" max="7" width="11" customWidth="1"/>
    <col min="8" max="9" width="2.7109375" customWidth="1"/>
    <col min="10" max="10" width="37.7109375" bestFit="1" customWidth="1"/>
    <col min="11" max="11" width="2.7109375" customWidth="1"/>
    <col min="12" max="12" width="11" customWidth="1"/>
    <col min="13" max="13" width="2.7109375" customWidth="1"/>
    <col min="14" max="14" width="11" customWidth="1"/>
    <col min="15" max="15" width="2.7109375" customWidth="1"/>
    <col min="16" max="16" width="16.42578125" customWidth="1"/>
    <col min="17" max="17" width="2.7109375" customWidth="1"/>
    <col min="18" max="18" width="10.140625" customWidth="1"/>
    <col min="19" max="19" width="2.7109375" customWidth="1"/>
    <col min="20" max="20" width="12.7109375" customWidth="1"/>
    <col min="21" max="21" width="2.7109375" customWidth="1"/>
  </cols>
  <sheetData>
    <row r="1" spans="1:34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ht="15.75" thickBot="1" x14ac:dyDescent="0.3">
      <c r="A2" s="9"/>
      <c r="B2" s="1"/>
      <c r="C2" s="1"/>
      <c r="D2" s="1"/>
      <c r="E2" s="1"/>
      <c r="F2" s="1"/>
      <c r="G2" s="1"/>
      <c r="H2" s="1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9.5" thickBot="1" x14ac:dyDescent="0.35">
      <c r="A3" s="9"/>
      <c r="B3" s="1"/>
      <c r="C3" s="51" t="s">
        <v>78</v>
      </c>
      <c r="D3" s="52"/>
      <c r="E3" s="52"/>
      <c r="F3" s="52"/>
      <c r="G3" s="53"/>
      <c r="H3" s="1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</row>
    <row r="4" spans="1:34" ht="12" customHeight="1" thickBot="1" x14ac:dyDescent="0.3">
      <c r="A4" s="9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"/>
      <c r="P4" s="1"/>
      <c r="Q4" s="1"/>
      <c r="R4" s="1"/>
      <c r="S4" s="1"/>
      <c r="T4" s="1"/>
      <c r="U4" s="1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</row>
    <row r="5" spans="1:34" ht="37.5" customHeight="1" thickBot="1" x14ac:dyDescent="0.3">
      <c r="A5" s="9"/>
      <c r="B5" s="1"/>
      <c r="C5" s="2" t="s">
        <v>70</v>
      </c>
      <c r="D5" s="1"/>
      <c r="E5" s="1"/>
      <c r="F5" s="1"/>
      <c r="G5" s="1"/>
      <c r="H5" s="1"/>
      <c r="I5" s="1"/>
      <c r="J5" s="48" t="s">
        <v>132</v>
      </c>
      <c r="K5" s="49"/>
      <c r="L5" s="49"/>
      <c r="M5" s="49"/>
      <c r="N5" s="50"/>
      <c r="O5" s="4"/>
      <c r="P5" s="1"/>
      <c r="Q5" s="1"/>
      <c r="R5" s="1"/>
      <c r="S5" s="1"/>
      <c r="T5" s="1"/>
      <c r="U5" s="1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12" customHeight="1" thickBot="1" x14ac:dyDescent="0.3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17.25" customHeight="1" thickBot="1" x14ac:dyDescent="0.3">
      <c r="A7" s="9"/>
      <c r="B7" s="1"/>
      <c r="C7" s="3" t="s">
        <v>83</v>
      </c>
      <c r="D7" s="1"/>
      <c r="E7" s="3" t="s">
        <v>71</v>
      </c>
      <c r="F7" s="1"/>
      <c r="G7" s="3" t="s">
        <v>72</v>
      </c>
      <c r="H7" s="1"/>
      <c r="I7" s="1"/>
      <c r="J7" s="3" t="s">
        <v>94</v>
      </c>
      <c r="K7" s="1"/>
      <c r="L7" s="3" t="s">
        <v>82</v>
      </c>
      <c r="M7" s="1"/>
      <c r="N7" s="3" t="s">
        <v>71</v>
      </c>
      <c r="O7" s="1"/>
      <c r="P7" s="3" t="s">
        <v>72</v>
      </c>
      <c r="Q7" s="1"/>
      <c r="R7" s="3" t="s">
        <v>76</v>
      </c>
      <c r="S7" s="1"/>
      <c r="T7" s="3" t="s">
        <v>77</v>
      </c>
      <c r="U7" s="1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ht="12" customHeight="1" thickBot="1" x14ac:dyDescent="0.3">
      <c r="A8" s="9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63.75" thickBot="1" x14ac:dyDescent="0.3">
      <c r="A9" s="9"/>
      <c r="B9" s="1"/>
      <c r="C9" s="5" t="s">
        <v>79</v>
      </c>
      <c r="D9" s="4"/>
      <c r="E9" s="6" t="s">
        <v>73</v>
      </c>
      <c r="F9" s="4"/>
      <c r="G9" s="8">
        <v>400</v>
      </c>
      <c r="H9" s="4"/>
      <c r="I9" s="1"/>
      <c r="J9" s="5" t="s">
        <v>35</v>
      </c>
      <c r="K9" s="1"/>
      <c r="L9" s="5" t="s">
        <v>36</v>
      </c>
      <c r="M9" s="1"/>
      <c r="N9" s="6" t="s">
        <v>75</v>
      </c>
      <c r="O9" s="1"/>
      <c r="P9" s="10">
        <f>IF(G9=0,"Introduceți datele",ROUND(G17/G9,4))</f>
        <v>0</v>
      </c>
      <c r="Q9" s="1"/>
      <c r="R9" s="7">
        <v>0.75</v>
      </c>
      <c r="S9" s="1"/>
      <c r="T9" s="26" t="str">
        <f>IF(G9=0,"Introduceți datele",IF(P9&lt;R9-1%,"Valoare sub țintă!",IF(P9&lt;R9,"Aproape de țintă","Indicator îndeplinit")))</f>
        <v>Valoare sub țintă!</v>
      </c>
      <c r="U9" s="1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12" customHeight="1" thickBot="1" x14ac:dyDescent="0.3">
      <c r="A10" s="9"/>
      <c r="B10" s="1"/>
      <c r="C10" s="1"/>
      <c r="D10" s="1"/>
      <c r="E10" s="1"/>
      <c r="F10" s="1"/>
      <c r="G10" s="1"/>
      <c r="H10" s="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16.5" thickBot="1" x14ac:dyDescent="0.3">
      <c r="A11" s="9"/>
      <c r="B11" s="1"/>
      <c r="C11" s="3" t="s">
        <v>84</v>
      </c>
      <c r="D11" s="4"/>
      <c r="E11" s="3" t="s">
        <v>71</v>
      </c>
      <c r="F11" s="4"/>
      <c r="G11" s="3" t="s">
        <v>72</v>
      </c>
      <c r="H11" s="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x14ac:dyDescent="0.25">
      <c r="A12" s="9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ht="31.5" x14ac:dyDescent="0.25">
      <c r="A13" s="9"/>
      <c r="B13" s="1"/>
      <c r="C13" s="5" t="s">
        <v>46</v>
      </c>
      <c r="D13" s="4"/>
      <c r="E13" s="6" t="s">
        <v>73</v>
      </c>
      <c r="F13" s="4"/>
      <c r="G13" s="8">
        <v>300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x14ac:dyDescent="0.25">
      <c r="A14" s="9"/>
      <c r="B14" s="1"/>
      <c r="C14" s="1"/>
      <c r="D14" s="1"/>
      <c r="E14" s="1"/>
      <c r="F14" s="1"/>
      <c r="G14" s="1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31.5" x14ac:dyDescent="0.25">
      <c r="A15" s="9"/>
      <c r="B15" s="1"/>
      <c r="C15" s="5" t="s">
        <v>130</v>
      </c>
      <c r="D15" s="4"/>
      <c r="E15" s="6" t="s">
        <v>73</v>
      </c>
      <c r="F15" s="4"/>
      <c r="G15" s="8">
        <v>100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x14ac:dyDescent="0.25">
      <c r="A16" s="9"/>
      <c r="B16" s="1"/>
      <c r="C16" s="1"/>
      <c r="D16" s="1"/>
      <c r="E16" s="1"/>
      <c r="F16" s="1"/>
      <c r="G16" s="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1:34" ht="47.25" x14ac:dyDescent="0.25">
      <c r="A17" s="9"/>
      <c r="B17" s="1"/>
      <c r="C17" s="5" t="s">
        <v>53</v>
      </c>
      <c r="D17" s="4"/>
      <c r="E17" s="6" t="s">
        <v>73</v>
      </c>
      <c r="F17" s="4"/>
      <c r="G17" s="8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spans="1:34" x14ac:dyDescent="0.25">
      <c r="A18" s="9"/>
      <c r="B18" s="1"/>
      <c r="C18" s="1"/>
      <c r="D18" s="1"/>
      <c r="E18" s="1"/>
      <c r="F18" s="1"/>
      <c r="G18" s="1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34" ht="31.5" x14ac:dyDescent="0.25">
      <c r="A19" s="9"/>
      <c r="B19" s="1"/>
      <c r="C19" s="5" t="s">
        <v>131</v>
      </c>
      <c r="D19" s="4"/>
      <c r="E19" s="6" t="s">
        <v>73</v>
      </c>
      <c r="F19" s="4"/>
      <c r="G19" s="8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x14ac:dyDescent="0.25">
      <c r="A20" s="9"/>
      <c r="B20" s="1"/>
      <c r="C20" s="1"/>
      <c r="D20" s="1"/>
      <c r="E20" s="1"/>
      <c r="F20" s="1"/>
      <c r="G20" s="1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ht="15.75" x14ac:dyDescent="0.25">
      <c r="A21" s="9"/>
      <c r="B21" s="1"/>
      <c r="C21" s="5" t="s">
        <v>120</v>
      </c>
      <c r="D21" s="4"/>
      <c r="E21" s="6" t="s">
        <v>73</v>
      </c>
      <c r="F21" s="4"/>
      <c r="G21" s="6">
        <f>G9-G13-G15-G17-G19</f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1:34" x14ac:dyDescent="0.25">
      <c r="A22" s="9"/>
      <c r="B22" s="1"/>
      <c r="C22" s="1"/>
      <c r="D22" s="1"/>
      <c r="E22" s="1"/>
      <c r="F22" s="1"/>
      <c r="G22" s="1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spans="1:34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34" ht="15" customHeight="1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1:34" ht="25.5" customHeight="1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spans="1:34" ht="15" customHeight="1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</row>
    <row r="27" spans="1:34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spans="1:34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</row>
    <row r="30" spans="1:34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spans="1:34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spans="1:34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spans="1:34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</row>
    <row r="34" spans="1:34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</row>
    <row r="35" spans="1:34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</row>
    <row r="36" spans="1:34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</row>
    <row r="37" spans="1:34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1:34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</row>
    <row r="39" spans="1:34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</row>
    <row r="40" spans="1:34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</row>
    <row r="41" spans="1:34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</row>
    <row r="42" spans="1:34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</row>
    <row r="43" spans="1:34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</row>
    <row r="44" spans="1:34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34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</row>
    <row r="46" spans="1:34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</row>
    <row r="47" spans="1:34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</row>
    <row r="48" spans="1:34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</row>
    <row r="49" spans="1:34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</row>
    <row r="50" spans="1:34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</row>
    <row r="51" spans="1:34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</row>
    <row r="52" spans="1:34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</row>
    <row r="53" spans="1:34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</row>
    <row r="54" spans="1:34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</row>
    <row r="55" spans="1:34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</row>
    <row r="56" spans="1:34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</row>
    <row r="57" spans="1:34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</row>
    <row r="58" spans="1:34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</row>
    <row r="59" spans="1:34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</row>
    <row r="60" spans="1:34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</row>
    <row r="61" spans="1:34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</row>
    <row r="62" spans="1:34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</row>
    <row r="63" spans="1:34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</row>
    <row r="64" spans="1:34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1:34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</row>
    <row r="66" spans="1:34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</row>
    <row r="67" spans="1:34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</row>
    <row r="68" spans="1:34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</row>
    <row r="69" spans="1:34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</row>
    <row r="70" spans="1:34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</row>
    <row r="71" spans="1:34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</row>
    <row r="72" spans="1:34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</row>
    <row r="73" spans="1:34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</row>
    <row r="74" spans="1:34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</row>
    <row r="75" spans="1:34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</row>
    <row r="76" spans="1:34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</row>
    <row r="77" spans="1:34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</row>
    <row r="78" spans="1:34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</row>
    <row r="79" spans="1:34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</row>
    <row r="80" spans="1:34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</row>
    <row r="81" spans="1:34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</row>
    <row r="82" spans="1:34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</row>
    <row r="83" spans="1:34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</row>
    <row r="84" spans="1:34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</row>
    <row r="85" spans="1:34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</row>
    <row r="86" spans="1:34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</row>
    <row r="87" spans="1:34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</row>
    <row r="88" spans="1:34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</row>
    <row r="89" spans="1:34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</row>
    <row r="90" spans="1:34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</row>
    <row r="91" spans="1:34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</row>
    <row r="92" spans="1:34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</row>
    <row r="93" spans="1:34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</row>
    <row r="94" spans="1:34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</row>
    <row r="95" spans="1:34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</row>
    <row r="96" spans="1:34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</row>
    <row r="97" spans="1:34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</row>
    <row r="98" spans="1:34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</row>
    <row r="99" spans="1:34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</row>
    <row r="100" spans="1:34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</row>
    <row r="101" spans="1:34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</row>
    <row r="102" spans="1:34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</row>
    <row r="103" spans="1:34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</row>
    <row r="104" spans="1:34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</row>
    <row r="105" spans="1:34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</row>
    <row r="106" spans="1:34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</row>
    <row r="107" spans="1:34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</row>
    <row r="108" spans="1:34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</row>
    <row r="109" spans="1:34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</row>
    <row r="110" spans="1:34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</row>
    <row r="111" spans="1:34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</row>
    <row r="112" spans="1:34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</row>
    <row r="113" spans="1:34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</row>
    <row r="114" spans="1:34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</row>
    <row r="115" spans="1:34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</row>
    <row r="116" spans="1:34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</row>
    <row r="117" spans="1:34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</row>
    <row r="118" spans="1:34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</row>
    <row r="119" spans="1:34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</row>
    <row r="120" spans="1:34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</row>
    <row r="121" spans="1:34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</row>
    <row r="122" spans="1:34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</row>
    <row r="123" spans="1:34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</row>
    <row r="124" spans="1:34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</row>
    <row r="125" spans="1:34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</row>
    <row r="126" spans="1:34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</row>
    <row r="127" spans="1:34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</row>
    <row r="128" spans="1:34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</row>
    <row r="129" spans="1:34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</row>
    <row r="130" spans="1:34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1:34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</row>
    <row r="132" spans="1:34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</row>
    <row r="133" spans="1:34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</row>
    <row r="134" spans="1:34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</row>
    <row r="135" spans="1:34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:34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</row>
    <row r="137" spans="1:34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</row>
    <row r="138" spans="1:34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</row>
    <row r="139" spans="1:34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:34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</row>
    <row r="141" spans="1:34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</row>
    <row r="142" spans="1:34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</row>
    <row r="143" spans="1:34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</row>
    <row r="144" spans="1:34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</row>
    <row r="145" spans="1:34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:34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:34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</row>
    <row r="148" spans="1:34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</row>
    <row r="149" spans="1:34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</row>
    <row r="150" spans="1:34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</row>
    <row r="151" spans="1:34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</row>
    <row r="152" spans="1:34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</row>
    <row r="153" spans="1:34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</row>
    <row r="154" spans="1:34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</row>
    <row r="155" spans="1:34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</row>
    <row r="156" spans="1:34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</row>
    <row r="157" spans="1:34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</row>
    <row r="158" spans="1:34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</row>
    <row r="159" spans="1:34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</row>
    <row r="160" spans="1:34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</row>
    <row r="161" spans="1:34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</row>
    <row r="162" spans="1:34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</row>
    <row r="163" spans="1:34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</row>
    <row r="164" spans="1:34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</row>
  </sheetData>
  <mergeCells count="2">
    <mergeCell ref="C3:G3"/>
    <mergeCell ref="J5:N5"/>
  </mergeCells>
  <conditionalFormatting sqref="P9">
    <cfRule type="iconSet" priority="12">
      <iconSet iconSet="3Flags">
        <cfvo type="percent" val="0"/>
        <cfvo type="formula" val="$R$9-1%"/>
        <cfvo type="formula" val="$R$9"/>
      </iconSet>
    </cfRule>
  </conditionalFormatting>
  <conditionalFormatting sqref="T9">
    <cfRule type="cellIs" dxfId="62" priority="1" operator="equal">
      <formula>"Indicator îndeplinit"</formula>
    </cfRule>
    <cfRule type="cellIs" dxfId="61" priority="2" operator="equal">
      <formula>"Aproape de țintă"</formula>
    </cfRule>
    <cfRule type="cellIs" dxfId="60" priority="3" operator="equal">
      <formula>"Valoare sub țintă!"</formula>
    </cfRule>
  </conditionalFormatting>
  <pageMargins left="0.7" right="0.7" top="0.75" bottom="0.75" header="0.3" footer="0.3"/>
  <pageSetup paperSize="9" scale="6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DAE95-4718-429E-B43F-40AFB1F0A265}">
  <dimension ref="A1:AH167"/>
  <sheetViews>
    <sheetView topLeftCell="E1" zoomScale="80" zoomScaleNormal="80" workbookViewId="0">
      <selection activeCell="J9" sqref="J9:T9"/>
    </sheetView>
  </sheetViews>
  <sheetFormatPr defaultRowHeight="15" x14ac:dyDescent="0.25"/>
  <cols>
    <col min="1" max="1" width="4.7109375" customWidth="1"/>
    <col min="2" max="2" width="2.7109375" customWidth="1"/>
    <col min="3" max="3" width="37.7109375" bestFit="1" customWidth="1"/>
    <col min="4" max="4" width="2.7109375" customWidth="1"/>
    <col min="5" max="5" width="11" customWidth="1"/>
    <col min="6" max="6" width="2.7109375" customWidth="1"/>
    <col min="7" max="7" width="11" customWidth="1"/>
    <col min="8" max="9" width="2.7109375" customWidth="1"/>
    <col min="10" max="10" width="37.7109375" bestFit="1" customWidth="1"/>
    <col min="11" max="11" width="2.7109375" customWidth="1"/>
    <col min="12" max="12" width="11" customWidth="1"/>
    <col min="13" max="13" width="2.7109375" customWidth="1"/>
    <col min="14" max="14" width="11" customWidth="1"/>
    <col min="15" max="15" width="2.7109375" customWidth="1"/>
    <col min="16" max="16" width="16.42578125" customWidth="1"/>
    <col min="17" max="17" width="2.7109375" customWidth="1"/>
    <col min="18" max="18" width="10.140625" customWidth="1"/>
    <col min="19" max="19" width="2.7109375" customWidth="1"/>
    <col min="20" max="20" width="13.7109375" customWidth="1"/>
    <col min="21" max="21" width="2.7109375" customWidth="1"/>
  </cols>
  <sheetData>
    <row r="1" spans="1:34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ht="15.75" thickBot="1" x14ac:dyDescent="0.3">
      <c r="A2" s="9"/>
      <c r="B2" s="1"/>
      <c r="C2" s="1"/>
      <c r="D2" s="1"/>
      <c r="E2" s="1"/>
      <c r="F2" s="1"/>
      <c r="G2" s="1"/>
      <c r="H2" s="1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9.5" thickBot="1" x14ac:dyDescent="0.35">
      <c r="A3" s="9"/>
      <c r="B3" s="1"/>
      <c r="C3" s="51" t="s">
        <v>85</v>
      </c>
      <c r="D3" s="52"/>
      <c r="E3" s="52"/>
      <c r="F3" s="52"/>
      <c r="G3" s="53"/>
      <c r="H3" s="1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</row>
    <row r="4" spans="1:34" ht="15.75" thickBot="1" x14ac:dyDescent="0.3">
      <c r="A4" s="9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9"/>
      <c r="W4" s="9"/>
      <c r="X4" s="9"/>
      <c r="Y4" s="9"/>
      <c r="Z4" s="9"/>
      <c r="AA4" s="9"/>
      <c r="AB4" s="9"/>
    </row>
    <row r="5" spans="1:34" ht="37.5" customHeight="1" thickBot="1" x14ac:dyDescent="0.3">
      <c r="A5" s="9"/>
      <c r="B5" s="1"/>
      <c r="C5" s="2" t="s">
        <v>70</v>
      </c>
      <c r="D5" s="1"/>
      <c r="E5" s="1"/>
      <c r="F5" s="1"/>
      <c r="G5" s="1"/>
      <c r="H5" s="1"/>
      <c r="I5" s="1"/>
      <c r="J5" s="48" t="s">
        <v>133</v>
      </c>
      <c r="K5" s="49"/>
      <c r="L5" s="49"/>
      <c r="M5" s="49"/>
      <c r="N5" s="50"/>
      <c r="O5" s="4"/>
      <c r="P5" s="1"/>
      <c r="Q5" s="1"/>
      <c r="R5" s="1"/>
      <c r="S5" s="1"/>
      <c r="T5" s="1"/>
      <c r="U5" s="1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12" customHeight="1" thickBot="1" x14ac:dyDescent="0.3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17.25" customHeight="1" thickBot="1" x14ac:dyDescent="0.3">
      <c r="A7" s="9"/>
      <c r="B7" s="1"/>
      <c r="C7" s="3" t="s">
        <v>83</v>
      </c>
      <c r="D7" s="1"/>
      <c r="E7" s="3" t="s">
        <v>71</v>
      </c>
      <c r="F7" s="1"/>
      <c r="G7" s="3" t="s">
        <v>72</v>
      </c>
      <c r="H7" s="1"/>
      <c r="I7" s="1"/>
      <c r="J7" s="3" t="s">
        <v>94</v>
      </c>
      <c r="K7" s="1"/>
      <c r="L7" s="3" t="s">
        <v>82</v>
      </c>
      <c r="M7" s="1"/>
      <c r="N7" s="3" t="s">
        <v>71</v>
      </c>
      <c r="O7" s="1"/>
      <c r="P7" s="3" t="s">
        <v>72</v>
      </c>
      <c r="Q7" s="1"/>
      <c r="R7" s="3" t="s">
        <v>76</v>
      </c>
      <c r="S7" s="1"/>
      <c r="T7" s="3" t="s">
        <v>77</v>
      </c>
      <c r="U7" s="1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ht="12" customHeight="1" thickBot="1" x14ac:dyDescent="0.3">
      <c r="A8" s="9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48" thickBot="1" x14ac:dyDescent="0.3">
      <c r="A9" s="9"/>
      <c r="B9" s="1"/>
      <c r="C9" s="5" t="s">
        <v>48</v>
      </c>
      <c r="D9" s="4"/>
      <c r="E9" s="6" t="s">
        <v>73</v>
      </c>
      <c r="F9" s="4"/>
      <c r="G9" s="8">
        <v>400</v>
      </c>
      <c r="H9" s="4"/>
      <c r="I9" s="1"/>
      <c r="J9" s="5" t="s">
        <v>137</v>
      </c>
      <c r="K9" s="1"/>
      <c r="L9" s="5" t="s">
        <v>138</v>
      </c>
      <c r="M9" s="1"/>
      <c r="N9" s="6" t="s">
        <v>75</v>
      </c>
      <c r="O9" s="1"/>
      <c r="P9" s="11">
        <f>IF(G9=0,"Introduceți datele",ROUND(G15/G9,4))</f>
        <v>0.48749999999999999</v>
      </c>
      <c r="Q9" s="1"/>
      <c r="R9" s="24">
        <v>0.35</v>
      </c>
      <c r="S9" s="1"/>
      <c r="T9" s="28" t="str">
        <f>IF(R9=0,"NA",IF(P9&lt;R9-1%,"Valoare sub țintă!",IF(P9&lt;R9,"Aproape de țintă","Indicator îndeplinit")))</f>
        <v>Indicator îndeplinit</v>
      </c>
      <c r="U9" s="1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12" customHeight="1" x14ac:dyDescent="0.25">
      <c r="A10" s="9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12" customHeight="1" x14ac:dyDescent="0.25">
      <c r="A11" s="9"/>
      <c r="B11" s="1"/>
      <c r="C11" s="1"/>
      <c r="D11" s="1"/>
      <c r="E11" s="1"/>
      <c r="F11" s="1"/>
      <c r="G11" s="1"/>
      <c r="H11" s="1"/>
      <c r="I11" s="1"/>
      <c r="J11" s="54" t="s">
        <v>139</v>
      </c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1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ht="12" customHeight="1" thickBot="1" x14ac:dyDescent="0.3">
      <c r="A12" s="9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ht="16.5" thickBot="1" x14ac:dyDescent="0.3">
      <c r="A13" s="9"/>
      <c r="B13" s="1"/>
      <c r="C13" s="3" t="s">
        <v>84</v>
      </c>
      <c r="D13" s="4"/>
      <c r="E13" s="3" t="s">
        <v>71</v>
      </c>
      <c r="F13" s="4"/>
      <c r="G13" s="3" t="s">
        <v>72</v>
      </c>
      <c r="H13" s="4"/>
      <c r="I13" s="1"/>
      <c r="J13" s="3" t="s">
        <v>94</v>
      </c>
      <c r="K13" s="1"/>
      <c r="L13" s="3" t="s">
        <v>82</v>
      </c>
      <c r="M13" s="1"/>
      <c r="N13" s="3" t="s">
        <v>71</v>
      </c>
      <c r="O13" s="1"/>
      <c r="P13" s="3" t="s">
        <v>72</v>
      </c>
      <c r="Q13" s="1"/>
      <c r="R13" s="3" t="s">
        <v>76</v>
      </c>
      <c r="S13" s="1"/>
      <c r="T13" s="3" t="s">
        <v>77</v>
      </c>
      <c r="U13" s="1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15.75" thickBot="1" x14ac:dyDescent="0.3">
      <c r="A14" s="9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48" thickBot="1" x14ac:dyDescent="0.3">
      <c r="A15" s="9"/>
      <c r="B15" s="1"/>
      <c r="C15" s="5" t="s">
        <v>47</v>
      </c>
      <c r="D15" s="4"/>
      <c r="E15" s="6" t="s">
        <v>73</v>
      </c>
      <c r="F15" s="4"/>
      <c r="G15" s="8">
        <v>195</v>
      </c>
      <c r="H15" s="4"/>
      <c r="I15" s="1"/>
      <c r="J15" s="5" t="s">
        <v>49</v>
      </c>
      <c r="K15" s="1"/>
      <c r="L15" s="5" t="s">
        <v>34</v>
      </c>
      <c r="M15" s="1"/>
      <c r="N15" s="6" t="s">
        <v>75</v>
      </c>
      <c r="O15" s="1"/>
      <c r="P15" s="11">
        <f>IF(G9=0,"Introduceți datele",ROUND(G19/G9,4))</f>
        <v>0.36249999999999999</v>
      </c>
      <c r="Q15" s="1"/>
      <c r="R15" s="24">
        <v>0.1</v>
      </c>
      <c r="S15" s="1"/>
      <c r="T15" s="26" t="str">
        <f>IF(G9=0,"Introduceți datele",IF(P15&lt;=R15,"Indicator îndeplinit",IF(P15&lt;=R15+1%,"Aproape de țintă","Valoare peste țintă!")))</f>
        <v>Valoare peste țintă!</v>
      </c>
      <c r="U15" s="1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ht="15" customHeight="1" x14ac:dyDescent="0.25">
      <c r="A16" s="9"/>
      <c r="B16" s="1"/>
      <c r="C16" s="1"/>
      <c r="D16" s="1"/>
      <c r="E16" s="1"/>
      <c r="F16" s="1"/>
      <c r="G16" s="1"/>
      <c r="H16" s="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1:34" ht="31.5" x14ac:dyDescent="0.25">
      <c r="A17" s="9"/>
      <c r="B17" s="1"/>
      <c r="C17" s="5" t="s">
        <v>50</v>
      </c>
      <c r="D17" s="4"/>
      <c r="E17" s="6" t="s">
        <v>73</v>
      </c>
      <c r="F17" s="4"/>
      <c r="G17" s="8">
        <v>60</v>
      </c>
      <c r="H17" s="4"/>
      <c r="I17" s="1"/>
      <c r="J17" s="54" t="s">
        <v>86</v>
      </c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1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spans="1:34" x14ac:dyDescent="0.25">
      <c r="A18" s="9"/>
      <c r="B18" s="1"/>
      <c r="C18" s="1"/>
      <c r="D18" s="1"/>
      <c r="E18" s="1"/>
      <c r="F18" s="1"/>
      <c r="G18" s="1"/>
      <c r="H18" s="4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34" ht="15.75" x14ac:dyDescent="0.25">
      <c r="A19" s="9"/>
      <c r="B19" s="1"/>
      <c r="C19" s="5" t="s">
        <v>120</v>
      </c>
      <c r="D19" s="4"/>
      <c r="E19" s="6" t="s">
        <v>73</v>
      </c>
      <c r="F19" s="4"/>
      <c r="G19" s="6">
        <f>G9-G15-G17</f>
        <v>145</v>
      </c>
      <c r="H19" s="4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x14ac:dyDescent="0.25">
      <c r="A20" s="9"/>
      <c r="B20" s="1"/>
      <c r="C20" s="1"/>
      <c r="D20" s="1"/>
      <c r="E20" s="1"/>
      <c r="F20" s="1"/>
      <c r="G20" s="1"/>
      <c r="H20" s="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1:34" ht="15" customHeight="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spans="1:34" ht="25.5" customHeigh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34" ht="15" customHeight="1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1:34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spans="1:34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</row>
    <row r="27" spans="1:34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spans="1:34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</row>
    <row r="30" spans="1:34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spans="1:34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spans="1:34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spans="1:34" ht="30" customHeight="1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</row>
    <row r="34" spans="1:34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</row>
    <row r="35" spans="1:34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</row>
    <row r="36" spans="1:34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</row>
    <row r="37" spans="1:34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1:34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</row>
    <row r="39" spans="1:34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</row>
    <row r="40" spans="1:34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</row>
    <row r="41" spans="1:34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</row>
    <row r="42" spans="1:34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</row>
    <row r="43" spans="1:34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</row>
    <row r="44" spans="1:34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34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</row>
    <row r="46" spans="1:34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</row>
    <row r="47" spans="1:34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</row>
    <row r="48" spans="1:34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</row>
    <row r="49" spans="1:34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</row>
    <row r="50" spans="1:34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</row>
    <row r="51" spans="1:34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</row>
    <row r="52" spans="1:34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</row>
    <row r="53" spans="1:34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</row>
    <row r="54" spans="1:34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</row>
    <row r="55" spans="1:34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</row>
    <row r="56" spans="1:34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</row>
    <row r="57" spans="1:34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</row>
    <row r="58" spans="1:34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</row>
    <row r="59" spans="1:34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</row>
    <row r="60" spans="1:34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</row>
    <row r="61" spans="1:34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</row>
    <row r="62" spans="1:34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</row>
    <row r="63" spans="1:34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</row>
    <row r="64" spans="1:34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1:34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</row>
    <row r="66" spans="1:34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</row>
    <row r="67" spans="1:34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</row>
    <row r="68" spans="1:34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</row>
    <row r="69" spans="1:34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</row>
    <row r="70" spans="1:34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</row>
    <row r="71" spans="1:34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</row>
    <row r="72" spans="1:34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</row>
    <row r="73" spans="1:34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</row>
    <row r="74" spans="1:34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</row>
    <row r="75" spans="1:34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</row>
    <row r="76" spans="1:34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</row>
    <row r="77" spans="1:34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</row>
    <row r="78" spans="1:34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</row>
    <row r="79" spans="1:34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</row>
    <row r="80" spans="1:34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</row>
    <row r="81" spans="1:34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</row>
    <row r="82" spans="1:34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</row>
    <row r="83" spans="1:34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</row>
    <row r="84" spans="1:34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</row>
    <row r="85" spans="1:34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</row>
    <row r="86" spans="1:34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</row>
    <row r="87" spans="1:34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</row>
    <row r="88" spans="1:34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</row>
    <row r="89" spans="1:34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</row>
    <row r="90" spans="1:34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</row>
    <row r="91" spans="1:34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</row>
    <row r="92" spans="1:34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</row>
    <row r="93" spans="1:34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</row>
    <row r="94" spans="1:34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</row>
    <row r="95" spans="1:34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</row>
    <row r="96" spans="1:34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</row>
    <row r="97" spans="1:34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</row>
    <row r="98" spans="1:34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</row>
    <row r="99" spans="1:34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</row>
    <row r="100" spans="1:34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</row>
    <row r="101" spans="1:34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</row>
    <row r="102" spans="1:34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</row>
    <row r="103" spans="1:34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</row>
    <row r="104" spans="1:34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</row>
    <row r="105" spans="1:34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</row>
    <row r="106" spans="1:34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</row>
    <row r="107" spans="1:34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</row>
    <row r="108" spans="1:34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</row>
    <row r="109" spans="1:34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</row>
    <row r="110" spans="1:34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</row>
    <row r="111" spans="1:34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</row>
    <row r="112" spans="1:34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</row>
    <row r="113" spans="1:34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</row>
    <row r="114" spans="1:34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</row>
    <row r="115" spans="1:34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</row>
    <row r="116" spans="1:34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</row>
    <row r="117" spans="1:34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</row>
    <row r="118" spans="1:34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</row>
    <row r="119" spans="1:34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</row>
    <row r="120" spans="1:34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</row>
    <row r="121" spans="1:34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</row>
    <row r="122" spans="1:34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</row>
    <row r="123" spans="1:34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</row>
    <row r="124" spans="1:34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</row>
    <row r="125" spans="1:34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</row>
    <row r="126" spans="1:34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</row>
    <row r="127" spans="1:34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</row>
    <row r="128" spans="1:34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</row>
    <row r="129" spans="1:34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</row>
    <row r="130" spans="1:34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1:34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</row>
    <row r="132" spans="1:34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</row>
    <row r="133" spans="1:34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</row>
    <row r="134" spans="1:34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</row>
    <row r="135" spans="1:34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:34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</row>
    <row r="137" spans="1:34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</row>
    <row r="138" spans="1:34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</row>
    <row r="139" spans="1:34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:34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</row>
    <row r="141" spans="1:34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</row>
    <row r="142" spans="1:34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</row>
    <row r="143" spans="1:34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</row>
    <row r="144" spans="1:34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</row>
    <row r="145" spans="1:34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:34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:34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</row>
    <row r="148" spans="1:34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</row>
    <row r="149" spans="1:34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</row>
    <row r="150" spans="1:34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</row>
    <row r="151" spans="1:34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</row>
    <row r="152" spans="1:34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</row>
    <row r="153" spans="1:34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</row>
    <row r="154" spans="1:34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</row>
    <row r="155" spans="1:34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</row>
    <row r="156" spans="1:34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</row>
    <row r="157" spans="1:34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</row>
    <row r="158" spans="1:34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</row>
    <row r="159" spans="1:34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</row>
    <row r="160" spans="1:34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</row>
    <row r="161" spans="1:34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</row>
    <row r="162" spans="1:34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</row>
    <row r="163" spans="1:34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</row>
    <row r="164" spans="1:34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</row>
    <row r="165" spans="1:34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</row>
    <row r="166" spans="1:34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</row>
    <row r="167" spans="1:34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</row>
  </sheetData>
  <mergeCells count="4">
    <mergeCell ref="C3:G3"/>
    <mergeCell ref="J17:T17"/>
    <mergeCell ref="J5:N5"/>
    <mergeCell ref="J11:T11"/>
  </mergeCells>
  <conditionalFormatting sqref="P15">
    <cfRule type="iconSet" priority="14">
      <iconSet iconSet="3Flags" reverse="1">
        <cfvo type="percent" val="0"/>
        <cfvo type="formula" val="$R$15" gte="0"/>
        <cfvo type="formula" val="$R$15+1%" gte="0"/>
      </iconSet>
    </cfRule>
  </conditionalFormatting>
  <conditionalFormatting sqref="T9">
    <cfRule type="cellIs" dxfId="59" priority="5" operator="equal">
      <formula>"Indicator îndeplinit"</formula>
    </cfRule>
    <cfRule type="cellIs" dxfId="58" priority="6" operator="equal">
      <formula>"Aproape de țintă"</formula>
    </cfRule>
    <cfRule type="cellIs" dxfId="57" priority="7" operator="equal">
      <formula>"Valoare sub țintă!"</formula>
    </cfRule>
  </conditionalFormatting>
  <conditionalFormatting sqref="T15">
    <cfRule type="cellIs" dxfId="56" priority="2" operator="equal">
      <formula>"Indicator îndeplinit"</formula>
    </cfRule>
    <cfRule type="cellIs" dxfId="55" priority="3" operator="equal">
      <formula>"Aproape de țintă"</formula>
    </cfRule>
    <cfRule type="cellIs" dxfId="54" priority="4" operator="equal">
      <formula>"Valoare peste țintă!"</formula>
    </cfRule>
  </conditionalFormatting>
  <conditionalFormatting sqref="P9">
    <cfRule type="iconSet" priority="1">
      <iconSet iconSet="3Flags" reverse="1">
        <cfvo type="percent" val="0"/>
        <cfvo type="formula" val="$R$15" gte="0"/>
        <cfvo type="formula" val="$R$15+1%" gte="0"/>
      </iconSet>
    </cfRule>
  </conditionalFormatting>
  <pageMargins left="0.7" right="0.7" top="0.75" bottom="0.75" header="0.3" footer="0.3"/>
  <pageSetup paperSize="9" scale="69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EEC9C-09DE-4774-A413-983002819ED9}">
  <dimension ref="A1:AH165"/>
  <sheetViews>
    <sheetView zoomScale="80" zoomScaleNormal="80" workbookViewId="0">
      <selection activeCell="J27" sqref="J27"/>
    </sheetView>
  </sheetViews>
  <sheetFormatPr defaultRowHeight="15" x14ac:dyDescent="0.25"/>
  <cols>
    <col min="1" max="1" width="4.7109375" customWidth="1"/>
    <col min="2" max="2" width="2.7109375" customWidth="1"/>
    <col min="3" max="3" width="37.7109375" bestFit="1" customWidth="1"/>
    <col min="4" max="4" width="2.7109375" customWidth="1"/>
    <col min="5" max="5" width="11" customWidth="1"/>
    <col min="6" max="6" width="2.7109375" customWidth="1"/>
    <col min="7" max="7" width="11" customWidth="1"/>
    <col min="8" max="9" width="2.7109375" customWidth="1"/>
    <col min="10" max="10" width="37.7109375" bestFit="1" customWidth="1"/>
    <col min="11" max="11" width="2.7109375" customWidth="1"/>
    <col min="12" max="12" width="11" customWidth="1"/>
    <col min="13" max="13" width="2.7109375" customWidth="1"/>
    <col min="14" max="14" width="11" customWidth="1"/>
    <col min="15" max="15" width="2.7109375" customWidth="1"/>
    <col min="16" max="16" width="16.42578125" customWidth="1"/>
    <col min="17" max="17" width="2.7109375" customWidth="1"/>
    <col min="18" max="18" width="10.140625" customWidth="1"/>
    <col min="19" max="19" width="2.7109375" customWidth="1"/>
    <col min="20" max="20" width="13.7109375" customWidth="1"/>
    <col min="21" max="21" width="2.7109375" customWidth="1"/>
  </cols>
  <sheetData>
    <row r="1" spans="1:34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ht="15.75" thickBot="1" x14ac:dyDescent="0.3">
      <c r="A2" s="9"/>
      <c r="B2" s="1"/>
      <c r="C2" s="1"/>
      <c r="D2" s="1"/>
      <c r="E2" s="1"/>
      <c r="F2" s="1"/>
      <c r="G2" s="1"/>
      <c r="H2" s="1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9.5" thickBot="1" x14ac:dyDescent="0.35">
      <c r="A3" s="9"/>
      <c r="B3" s="1"/>
      <c r="C3" s="51" t="s">
        <v>87</v>
      </c>
      <c r="D3" s="52"/>
      <c r="E3" s="52"/>
      <c r="F3" s="52"/>
      <c r="G3" s="53"/>
      <c r="H3" s="1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</row>
    <row r="4" spans="1:34" ht="15.75" thickBot="1" x14ac:dyDescent="0.3">
      <c r="A4" s="9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"/>
      <c r="P4" s="1"/>
      <c r="Q4" s="1"/>
      <c r="R4" s="1"/>
      <c r="S4" s="1"/>
      <c r="T4" s="1"/>
      <c r="U4" s="1"/>
      <c r="V4" s="9"/>
    </row>
    <row r="5" spans="1:34" ht="36.75" customHeight="1" thickBot="1" x14ac:dyDescent="0.3">
      <c r="A5" s="9"/>
      <c r="B5" s="1"/>
      <c r="C5" s="2" t="s">
        <v>70</v>
      </c>
      <c r="D5" s="1"/>
      <c r="E5" s="1"/>
      <c r="F5" s="1"/>
      <c r="G5" s="1"/>
      <c r="H5" s="1"/>
      <c r="I5" s="1"/>
      <c r="J5" s="48" t="s">
        <v>133</v>
      </c>
      <c r="K5" s="49"/>
      <c r="L5" s="49"/>
      <c r="M5" s="49"/>
      <c r="N5" s="50"/>
      <c r="O5" s="4"/>
      <c r="P5" s="1"/>
      <c r="Q5" s="1"/>
      <c r="R5" s="1"/>
      <c r="S5" s="1"/>
      <c r="T5" s="1"/>
      <c r="U5" s="1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12" customHeight="1" thickBot="1" x14ac:dyDescent="0.3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17.25" customHeight="1" thickBot="1" x14ac:dyDescent="0.3">
      <c r="A7" s="9"/>
      <c r="B7" s="1"/>
      <c r="C7" s="3" t="s">
        <v>83</v>
      </c>
      <c r="D7" s="1"/>
      <c r="E7" s="3" t="s">
        <v>71</v>
      </c>
      <c r="F7" s="1"/>
      <c r="G7" s="3" t="s">
        <v>72</v>
      </c>
      <c r="H7" s="1"/>
      <c r="I7" s="1"/>
      <c r="J7" s="3" t="s">
        <v>94</v>
      </c>
      <c r="K7" s="1"/>
      <c r="L7" s="3" t="s">
        <v>82</v>
      </c>
      <c r="M7" s="1"/>
      <c r="N7" s="3" t="s">
        <v>71</v>
      </c>
      <c r="O7" s="1"/>
      <c r="P7" s="3" t="s">
        <v>72</v>
      </c>
      <c r="Q7" s="1"/>
      <c r="R7" s="3" t="s">
        <v>76</v>
      </c>
      <c r="S7" s="1"/>
      <c r="T7" s="3" t="s">
        <v>77</v>
      </c>
      <c r="U7" s="1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ht="12" customHeight="1" thickBot="1" x14ac:dyDescent="0.3">
      <c r="A8" s="9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48" thickBot="1" x14ac:dyDescent="0.3">
      <c r="A9" s="9"/>
      <c r="B9" s="1"/>
      <c r="C9" s="5" t="s">
        <v>3</v>
      </c>
      <c r="D9" s="4"/>
      <c r="E9" s="6" t="s">
        <v>73</v>
      </c>
      <c r="F9" s="4"/>
      <c r="G9" s="8">
        <v>500</v>
      </c>
      <c r="H9" s="4"/>
      <c r="I9" s="1"/>
      <c r="J9" s="5" t="s">
        <v>142</v>
      </c>
      <c r="K9" s="1"/>
      <c r="L9" s="5" t="s">
        <v>143</v>
      </c>
      <c r="M9" s="1"/>
      <c r="N9" s="6" t="s">
        <v>75</v>
      </c>
      <c r="O9" s="1"/>
      <c r="P9" s="11">
        <f>IF(G9=0,"Introduceți datele",ROUND(G13/G9,4))</f>
        <v>0.39600000000000002</v>
      </c>
      <c r="Q9" s="1"/>
      <c r="R9" s="24">
        <v>0.35</v>
      </c>
      <c r="S9" s="1"/>
      <c r="T9" s="28" t="str">
        <f>IF(R9=0,"NA",IF(P9&lt;R9-1%,"Valoare sub țintă!",IF(P9&lt;R9,"Aproape de țintă","Indicator îndeplinit")))</f>
        <v>Indicator îndeplinit</v>
      </c>
      <c r="U9" s="1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12" customHeight="1" thickBot="1" x14ac:dyDescent="0.3">
      <c r="A10" s="9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16.5" thickBot="1" x14ac:dyDescent="0.3">
      <c r="A11" s="9"/>
      <c r="B11" s="1"/>
      <c r="C11" s="3" t="s">
        <v>84</v>
      </c>
      <c r="D11" s="4"/>
      <c r="E11" s="3" t="s">
        <v>71</v>
      </c>
      <c r="F11" s="4"/>
      <c r="G11" s="3" t="s">
        <v>72</v>
      </c>
      <c r="H11" s="4"/>
      <c r="I11" s="1"/>
      <c r="J11" s="3" t="s">
        <v>94</v>
      </c>
      <c r="K11" s="1"/>
      <c r="L11" s="3" t="s">
        <v>82</v>
      </c>
      <c r="M11" s="1"/>
      <c r="N11" s="3" t="s">
        <v>71</v>
      </c>
      <c r="O11" s="1"/>
      <c r="P11" s="3" t="s">
        <v>72</v>
      </c>
      <c r="Q11" s="1"/>
      <c r="R11" s="3" t="s">
        <v>76</v>
      </c>
      <c r="S11" s="1"/>
      <c r="T11" s="3" t="s">
        <v>77</v>
      </c>
      <c r="U11" s="1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ht="15.75" thickBot="1" x14ac:dyDescent="0.3">
      <c r="A12" s="9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ht="48" thickBot="1" x14ac:dyDescent="0.3">
      <c r="A13" s="9"/>
      <c r="B13" s="1"/>
      <c r="C13" s="5" t="s">
        <v>51</v>
      </c>
      <c r="D13" s="4"/>
      <c r="E13" s="6" t="s">
        <v>73</v>
      </c>
      <c r="F13" s="4"/>
      <c r="G13" s="8">
        <v>198</v>
      </c>
      <c r="H13" s="4"/>
      <c r="I13" s="1"/>
      <c r="J13" s="5" t="s">
        <v>114</v>
      </c>
      <c r="K13" s="1"/>
      <c r="L13" s="5" t="s">
        <v>33</v>
      </c>
      <c r="M13" s="1"/>
      <c r="N13" s="6" t="s">
        <v>75</v>
      </c>
      <c r="O13" s="1"/>
      <c r="P13" s="11">
        <f>IF(G9=0,"Introduceți datele",ROUND(G15/G9,4))</f>
        <v>0.12</v>
      </c>
      <c r="Q13" s="1"/>
      <c r="R13" s="24">
        <v>0.1</v>
      </c>
      <c r="S13" s="1"/>
      <c r="T13" s="26" t="str">
        <f>IF(G9=0,"Introduceți datele",IF(P13&lt;=R13,"Indicator îndeplinit",IF(P13&lt;=R13+1%,"Aproape de țintă","Valoare peste țintă!")))</f>
        <v>Valoare peste țintă!</v>
      </c>
      <c r="U13" s="1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15" customHeight="1" x14ac:dyDescent="0.25">
      <c r="A14" s="9"/>
      <c r="B14" s="1"/>
      <c r="C14" s="1"/>
      <c r="D14" s="1"/>
      <c r="E14" s="1"/>
      <c r="F14" s="1"/>
      <c r="G14" s="1"/>
      <c r="H14" s="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31.5" x14ac:dyDescent="0.25">
      <c r="A15" s="9"/>
      <c r="B15" s="1"/>
      <c r="C15" s="5" t="s">
        <v>50</v>
      </c>
      <c r="D15" s="4"/>
      <c r="E15" s="6" t="s">
        <v>73</v>
      </c>
      <c r="F15" s="4"/>
      <c r="G15" s="8">
        <v>60</v>
      </c>
      <c r="H15" s="4"/>
      <c r="I15" s="1"/>
      <c r="J15" s="54" t="s">
        <v>86</v>
      </c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1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x14ac:dyDescent="0.25">
      <c r="A16" s="9"/>
      <c r="B16" s="1"/>
      <c r="C16" s="1"/>
      <c r="D16" s="1"/>
      <c r="E16" s="1"/>
      <c r="F16" s="1"/>
      <c r="G16" s="1"/>
      <c r="H16" s="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1:34" ht="15.75" x14ac:dyDescent="0.25">
      <c r="A17" s="9"/>
      <c r="B17" s="1"/>
      <c r="C17" s="5" t="s">
        <v>120</v>
      </c>
      <c r="D17" s="4"/>
      <c r="E17" s="6" t="s">
        <v>73</v>
      </c>
      <c r="F17" s="4"/>
      <c r="G17" s="6">
        <f>G9-G13-G15</f>
        <v>242</v>
      </c>
      <c r="H17" s="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spans="1:34" x14ac:dyDescent="0.25">
      <c r="A18" s="9"/>
      <c r="B18" s="1"/>
      <c r="C18" s="1"/>
      <c r="D18" s="1"/>
      <c r="E18" s="1"/>
      <c r="F18" s="1"/>
      <c r="G18" s="1"/>
      <c r="H18" s="4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34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ht="15" customHeight="1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ht="25.5" customHeight="1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1:34" ht="15" customHeight="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spans="1:34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34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1:34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spans="1:34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</row>
    <row r="27" spans="1:34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spans="1:34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</row>
    <row r="30" spans="1:34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spans="1:34" ht="30" customHeight="1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spans="1:34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spans="1:34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</row>
    <row r="34" spans="1:34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</row>
    <row r="35" spans="1:34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</row>
    <row r="36" spans="1:34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</row>
    <row r="37" spans="1:34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1:34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</row>
    <row r="39" spans="1:34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</row>
    <row r="40" spans="1:34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</row>
    <row r="41" spans="1:34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</row>
    <row r="42" spans="1:34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</row>
    <row r="43" spans="1:34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</row>
    <row r="44" spans="1:34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34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</row>
    <row r="46" spans="1:34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</row>
    <row r="47" spans="1:34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</row>
    <row r="48" spans="1:34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</row>
    <row r="49" spans="1:34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</row>
    <row r="50" spans="1:34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</row>
    <row r="51" spans="1:34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</row>
    <row r="52" spans="1:34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</row>
    <row r="53" spans="1:34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</row>
    <row r="54" spans="1:34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</row>
    <row r="55" spans="1:34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</row>
    <row r="56" spans="1:34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</row>
    <row r="57" spans="1:34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</row>
    <row r="58" spans="1:34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</row>
    <row r="59" spans="1:34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</row>
    <row r="60" spans="1:34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</row>
    <row r="61" spans="1:34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</row>
    <row r="62" spans="1:34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</row>
    <row r="63" spans="1:34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</row>
    <row r="64" spans="1:34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1:34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</row>
    <row r="66" spans="1:34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</row>
    <row r="67" spans="1:34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</row>
    <row r="68" spans="1:34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</row>
    <row r="69" spans="1:34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</row>
    <row r="70" spans="1:34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</row>
    <row r="71" spans="1:34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</row>
    <row r="72" spans="1:34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</row>
    <row r="73" spans="1:34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</row>
    <row r="74" spans="1:34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</row>
    <row r="75" spans="1:34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</row>
    <row r="76" spans="1:34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</row>
    <row r="77" spans="1:34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</row>
    <row r="78" spans="1:34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</row>
    <row r="79" spans="1:34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</row>
    <row r="80" spans="1:34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</row>
    <row r="81" spans="1:34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</row>
    <row r="82" spans="1:34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</row>
    <row r="83" spans="1:34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</row>
    <row r="84" spans="1:34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</row>
    <row r="85" spans="1:34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</row>
    <row r="86" spans="1:34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</row>
    <row r="87" spans="1:34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</row>
    <row r="88" spans="1:34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</row>
    <row r="89" spans="1:34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</row>
    <row r="90" spans="1:34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</row>
    <row r="91" spans="1:34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</row>
    <row r="92" spans="1:34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</row>
    <row r="93" spans="1:34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</row>
    <row r="94" spans="1:34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</row>
    <row r="95" spans="1:34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</row>
    <row r="96" spans="1:34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</row>
    <row r="97" spans="1:34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</row>
    <row r="98" spans="1:34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</row>
    <row r="99" spans="1:34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</row>
    <row r="100" spans="1:34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</row>
    <row r="101" spans="1:34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</row>
    <row r="102" spans="1:34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</row>
    <row r="103" spans="1:34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</row>
    <row r="104" spans="1:34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</row>
    <row r="105" spans="1:34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</row>
    <row r="106" spans="1:34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</row>
    <row r="107" spans="1:34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</row>
    <row r="108" spans="1:34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</row>
    <row r="109" spans="1:34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</row>
    <row r="110" spans="1:34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</row>
    <row r="111" spans="1:34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</row>
    <row r="112" spans="1:34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</row>
    <row r="113" spans="1:34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</row>
    <row r="114" spans="1:34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</row>
    <row r="115" spans="1:34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</row>
    <row r="116" spans="1:34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</row>
    <row r="117" spans="1:34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</row>
    <row r="118" spans="1:34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</row>
    <row r="119" spans="1:34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</row>
    <row r="120" spans="1:34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</row>
    <row r="121" spans="1:34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</row>
    <row r="122" spans="1:34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</row>
    <row r="123" spans="1:34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</row>
    <row r="124" spans="1:34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</row>
    <row r="125" spans="1:34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</row>
    <row r="126" spans="1:34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</row>
    <row r="127" spans="1:34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</row>
    <row r="128" spans="1:34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</row>
    <row r="129" spans="1:34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</row>
    <row r="130" spans="1:34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1:34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</row>
    <row r="132" spans="1:34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</row>
    <row r="133" spans="1:34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</row>
    <row r="134" spans="1:34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</row>
    <row r="135" spans="1:34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:34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</row>
    <row r="137" spans="1:34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</row>
    <row r="138" spans="1:34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</row>
    <row r="139" spans="1:34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:34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</row>
    <row r="141" spans="1:34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</row>
    <row r="142" spans="1:34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</row>
    <row r="143" spans="1:34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</row>
    <row r="144" spans="1:34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</row>
    <row r="145" spans="1:34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:34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:34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</row>
    <row r="148" spans="1:34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</row>
    <row r="149" spans="1:34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</row>
    <row r="150" spans="1:34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</row>
    <row r="151" spans="1:34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</row>
    <row r="152" spans="1:34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</row>
    <row r="153" spans="1:34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</row>
    <row r="154" spans="1:34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</row>
    <row r="155" spans="1:34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</row>
    <row r="156" spans="1:34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</row>
    <row r="157" spans="1:34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</row>
    <row r="158" spans="1:34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</row>
    <row r="159" spans="1:34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</row>
    <row r="160" spans="1:34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</row>
    <row r="161" spans="1:34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</row>
    <row r="162" spans="1:34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</row>
    <row r="163" spans="1:34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</row>
    <row r="164" spans="1:34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</row>
    <row r="165" spans="1:34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</row>
  </sheetData>
  <mergeCells count="3">
    <mergeCell ref="C3:G3"/>
    <mergeCell ref="J15:T15"/>
    <mergeCell ref="J5:N5"/>
  </mergeCells>
  <conditionalFormatting sqref="P13">
    <cfRule type="iconSet" priority="8">
      <iconSet iconSet="3Flags" reverse="1">
        <cfvo type="percent" val="0"/>
        <cfvo type="formula" val="$R$13" gte="0"/>
        <cfvo type="formula" val="$R$13+1%" gte="0"/>
      </iconSet>
    </cfRule>
  </conditionalFormatting>
  <conditionalFormatting sqref="T9">
    <cfRule type="cellIs" dxfId="53" priority="5" operator="equal">
      <formula>"Indicator îndeplinit"</formula>
    </cfRule>
    <cfRule type="cellIs" dxfId="52" priority="6" operator="equal">
      <formula>"Aproape de țintă"</formula>
    </cfRule>
    <cfRule type="cellIs" dxfId="51" priority="7" operator="equal">
      <formula>"Valoare sub țintă!"</formula>
    </cfRule>
  </conditionalFormatting>
  <conditionalFormatting sqref="T13">
    <cfRule type="cellIs" dxfId="50" priority="2" operator="equal">
      <formula>"Indicator îndeplinit"</formula>
    </cfRule>
    <cfRule type="cellIs" dxfId="49" priority="3" operator="equal">
      <formula>"Aproape de țintă"</formula>
    </cfRule>
    <cfRule type="cellIs" dxfId="48" priority="4" operator="equal">
      <formula>"Valoare peste țintă!"</formula>
    </cfRule>
  </conditionalFormatting>
  <conditionalFormatting sqref="P9">
    <cfRule type="iconSet" priority="1">
      <iconSet iconSet="3Flags" reverse="1">
        <cfvo type="percent" val="0"/>
        <cfvo type="formula" val="$R$13" gte="0"/>
        <cfvo type="formula" val="$R$13+1%" gte="0"/>
      </iconSet>
    </cfRule>
  </conditionalFormatting>
  <pageMargins left="0.7" right="0.7" top="0.75" bottom="0.75" header="0.3" footer="0.3"/>
  <pageSetup paperSize="9" scale="69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56788-366B-4AB6-ADA6-81F83B9BA65F}">
  <dimension ref="A1:AH153"/>
  <sheetViews>
    <sheetView zoomScale="70" zoomScaleNormal="70" workbookViewId="0">
      <selection activeCell="G26" sqref="G26"/>
    </sheetView>
  </sheetViews>
  <sheetFormatPr defaultRowHeight="15" x14ac:dyDescent="0.25"/>
  <cols>
    <col min="1" max="1" width="4.7109375" customWidth="1"/>
    <col min="2" max="2" width="2.7109375" customWidth="1"/>
    <col min="3" max="3" width="37.7109375" bestFit="1" customWidth="1"/>
    <col min="4" max="4" width="2.7109375" customWidth="1"/>
    <col min="5" max="5" width="11" customWidth="1"/>
    <col min="6" max="6" width="2.7109375" customWidth="1"/>
    <col min="7" max="7" width="11" customWidth="1"/>
    <col min="8" max="9" width="2.7109375" customWidth="1"/>
    <col min="10" max="10" width="37.7109375" bestFit="1" customWidth="1"/>
    <col min="11" max="11" width="2.7109375" customWidth="1"/>
    <col min="12" max="12" width="11" customWidth="1"/>
    <col min="13" max="13" width="2.7109375" customWidth="1"/>
    <col min="14" max="14" width="11" customWidth="1"/>
    <col min="15" max="15" width="2.7109375" customWidth="1"/>
    <col min="16" max="16" width="16.42578125" customWidth="1"/>
    <col min="17" max="17" width="2.7109375" customWidth="1"/>
    <col min="18" max="18" width="10.140625" customWidth="1"/>
    <col min="19" max="19" width="2.7109375" customWidth="1"/>
    <col min="20" max="20" width="13.7109375" customWidth="1"/>
    <col min="21" max="21" width="2.7109375" customWidth="1"/>
  </cols>
  <sheetData>
    <row r="1" spans="1:34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ht="15.75" thickBot="1" x14ac:dyDescent="0.3">
      <c r="A2" s="9"/>
      <c r="B2" s="1"/>
      <c r="C2" s="1"/>
      <c r="D2" s="1"/>
      <c r="E2" s="1"/>
      <c r="F2" s="1"/>
      <c r="G2" s="1"/>
      <c r="H2" s="1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9.5" thickBot="1" x14ac:dyDescent="0.35">
      <c r="A3" s="9"/>
      <c r="B3" s="1"/>
      <c r="C3" s="51" t="s">
        <v>88</v>
      </c>
      <c r="D3" s="52"/>
      <c r="E3" s="52"/>
      <c r="F3" s="52"/>
      <c r="G3" s="53"/>
      <c r="H3" s="1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</row>
    <row r="4" spans="1:34" ht="24.75" customHeight="1" thickBot="1" x14ac:dyDescent="0.3">
      <c r="A4" s="9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"/>
      <c r="P4" s="1"/>
      <c r="Q4" s="1"/>
      <c r="R4" s="1"/>
      <c r="S4" s="1"/>
      <c r="T4" s="1"/>
      <c r="U4" s="1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</row>
    <row r="5" spans="1:34" ht="19.5" customHeight="1" thickBot="1" x14ac:dyDescent="0.3">
      <c r="A5" s="9"/>
      <c r="B5" s="1"/>
      <c r="C5" s="2" t="s">
        <v>70</v>
      </c>
      <c r="D5" s="1"/>
      <c r="E5" s="1"/>
      <c r="F5" s="1"/>
      <c r="G5" s="1"/>
      <c r="H5" s="1"/>
      <c r="I5" s="1"/>
      <c r="J5" s="48" t="s">
        <v>132</v>
      </c>
      <c r="K5" s="49"/>
      <c r="L5" s="49"/>
      <c r="M5" s="49"/>
      <c r="N5" s="50"/>
      <c r="O5" s="4"/>
      <c r="P5" s="1"/>
      <c r="Q5" s="1"/>
      <c r="R5" s="1"/>
      <c r="S5" s="1"/>
      <c r="T5" s="1"/>
      <c r="U5" s="1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12" customHeight="1" thickBot="1" x14ac:dyDescent="0.3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17.25" customHeight="1" thickBot="1" x14ac:dyDescent="0.3">
      <c r="A7" s="9"/>
      <c r="B7" s="1"/>
      <c r="C7" s="3" t="s">
        <v>83</v>
      </c>
      <c r="D7" s="1"/>
      <c r="E7" s="3" t="s">
        <v>71</v>
      </c>
      <c r="F7" s="1"/>
      <c r="G7" s="3" t="s">
        <v>72</v>
      </c>
      <c r="H7" s="1"/>
      <c r="I7" s="1"/>
      <c r="J7" s="3" t="s">
        <v>94</v>
      </c>
      <c r="K7" s="1"/>
      <c r="L7" s="3" t="s">
        <v>82</v>
      </c>
      <c r="M7" s="1"/>
      <c r="N7" s="3" t="s">
        <v>71</v>
      </c>
      <c r="O7" s="1"/>
      <c r="P7" s="3" t="s">
        <v>72</v>
      </c>
      <c r="Q7" s="1"/>
      <c r="R7" s="3" t="s">
        <v>76</v>
      </c>
      <c r="S7" s="1"/>
      <c r="T7" s="3" t="s">
        <v>77</v>
      </c>
      <c r="U7" s="1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ht="12" customHeight="1" thickBot="1" x14ac:dyDescent="0.3">
      <c r="A8" s="9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48" thickBot="1" x14ac:dyDescent="0.3">
      <c r="A9" s="9"/>
      <c r="B9" s="1"/>
      <c r="C9" s="5" t="s">
        <v>54</v>
      </c>
      <c r="D9" s="4"/>
      <c r="E9" s="6" t="s">
        <v>73</v>
      </c>
      <c r="F9" s="4"/>
      <c r="G9" s="8">
        <v>500</v>
      </c>
      <c r="H9" s="4"/>
      <c r="I9" s="1"/>
      <c r="J9" s="5" t="s">
        <v>29</v>
      </c>
      <c r="K9" s="1"/>
      <c r="L9" s="5" t="s">
        <v>30</v>
      </c>
      <c r="M9" s="1"/>
      <c r="N9" s="6" t="s">
        <v>75</v>
      </c>
      <c r="O9" s="1"/>
      <c r="P9" s="10">
        <f>IF(G9=0,"Introduceți datele",G13/G9)</f>
        <v>2.9000000000000001E-2</v>
      </c>
      <c r="Q9" s="1"/>
      <c r="R9" s="12">
        <v>0.03</v>
      </c>
      <c r="S9" s="1"/>
      <c r="T9" s="26" t="str">
        <f>IF(G9=0,"Introduceți datele",IF(P9&lt;R9-0.1%,"Valoare sub țintă!",IF(P9&lt;R9,"Aproape de țintă","Indicator îndeplinit")))</f>
        <v>Aproape de țintă</v>
      </c>
      <c r="U9" s="1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12" customHeight="1" thickBot="1" x14ac:dyDescent="0.3">
      <c r="A10" s="9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16.5" thickBot="1" x14ac:dyDescent="0.3">
      <c r="A11" s="9"/>
      <c r="B11" s="1"/>
      <c r="C11" s="3" t="s">
        <v>84</v>
      </c>
      <c r="D11" s="4"/>
      <c r="E11" s="3" t="s">
        <v>71</v>
      </c>
      <c r="F11" s="4"/>
      <c r="G11" s="3" t="s">
        <v>72</v>
      </c>
      <c r="H11" s="4"/>
      <c r="I11" s="4"/>
      <c r="J11" s="3" t="s">
        <v>94</v>
      </c>
      <c r="K11" s="1"/>
      <c r="L11" s="3" t="s">
        <v>82</v>
      </c>
      <c r="M11" s="1"/>
      <c r="N11" s="3" t="s">
        <v>71</v>
      </c>
      <c r="O11" s="1"/>
      <c r="P11" s="3" t="s">
        <v>72</v>
      </c>
      <c r="Q11" s="1"/>
      <c r="R11" s="3" t="s">
        <v>76</v>
      </c>
      <c r="S11" s="1"/>
      <c r="T11" s="3" t="s">
        <v>77</v>
      </c>
      <c r="U11" s="4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ht="15.75" thickBot="1" x14ac:dyDescent="0.3">
      <c r="A12" s="9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ht="44.25" customHeight="1" thickBot="1" x14ac:dyDescent="0.3">
      <c r="A13" s="9"/>
      <c r="B13" s="1"/>
      <c r="C13" s="5" t="s">
        <v>52</v>
      </c>
      <c r="D13" s="4"/>
      <c r="E13" s="6" t="s">
        <v>73</v>
      </c>
      <c r="F13" s="4"/>
      <c r="G13" s="8">
        <v>14.5</v>
      </c>
      <c r="H13" s="4"/>
      <c r="I13" s="1"/>
      <c r="J13" s="48" t="s">
        <v>133</v>
      </c>
      <c r="K13" s="49"/>
      <c r="L13" s="49"/>
      <c r="M13" s="49"/>
      <c r="N13" s="50"/>
      <c r="O13" s="1"/>
      <c r="P13" s="1"/>
      <c r="Q13" s="1"/>
      <c r="R13" s="1"/>
      <c r="S13" s="1"/>
      <c r="T13" s="1"/>
      <c r="U13" s="1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15" customHeight="1" thickBot="1" x14ac:dyDescent="0.3">
      <c r="A14" s="9"/>
      <c r="B14" s="1"/>
      <c r="C14" s="1"/>
      <c r="D14" s="1"/>
      <c r="E14" s="1"/>
      <c r="F14" s="1"/>
      <c r="G14" s="1"/>
      <c r="H14" s="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48" thickBot="1" x14ac:dyDescent="0.3">
      <c r="A15" s="9"/>
      <c r="B15" s="1"/>
      <c r="C15" s="5" t="s">
        <v>146</v>
      </c>
      <c r="D15" s="4"/>
      <c r="E15" s="6" t="s">
        <v>73</v>
      </c>
      <c r="F15" s="4"/>
      <c r="G15" s="8">
        <v>80</v>
      </c>
      <c r="H15" s="4"/>
      <c r="I15" s="1"/>
      <c r="J15" s="5" t="s">
        <v>144</v>
      </c>
      <c r="K15" s="1"/>
      <c r="L15" s="5" t="s">
        <v>145</v>
      </c>
      <c r="M15" s="1"/>
      <c r="N15" s="6" t="s">
        <v>75</v>
      </c>
      <c r="O15" s="1"/>
      <c r="P15" s="10">
        <f>IF(G9=0,"Introduceți datele",ROUND(G15/G9,4))</f>
        <v>0.16</v>
      </c>
      <c r="Q15" s="1"/>
      <c r="R15" s="24">
        <v>0.15</v>
      </c>
      <c r="S15" s="1"/>
      <c r="T15" s="26" t="str">
        <f>IF(G9=0,"Introduceți datele",IF(P15&lt;R15-1%,"Valoare sub țintă!",IF(P15&lt;R15,"Aproape de țintă","Indicator îndeplinit")))</f>
        <v>Indicator îndeplinit</v>
      </c>
      <c r="U15" s="1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ht="15" customHeight="1" thickBot="1" x14ac:dyDescent="0.3">
      <c r="A16" s="9"/>
      <c r="B16" s="1"/>
      <c r="C16" s="1"/>
      <c r="D16" s="1"/>
      <c r="E16" s="1"/>
      <c r="F16" s="1"/>
      <c r="G16" s="1"/>
      <c r="H16" s="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1:34" ht="63.75" thickBot="1" x14ac:dyDescent="0.3">
      <c r="A17" s="9"/>
      <c r="B17" s="1"/>
      <c r="C17" s="5" t="s">
        <v>55</v>
      </c>
      <c r="D17" s="4"/>
      <c r="E17" s="6" t="s">
        <v>73</v>
      </c>
      <c r="F17" s="4"/>
      <c r="G17" s="8">
        <v>250</v>
      </c>
      <c r="H17" s="4"/>
      <c r="I17" s="1"/>
      <c r="J17" s="5" t="s">
        <v>31</v>
      </c>
      <c r="K17" s="1"/>
      <c r="L17" s="5" t="s">
        <v>32</v>
      </c>
      <c r="M17" s="1"/>
      <c r="N17" s="6" t="s">
        <v>75</v>
      </c>
      <c r="O17" s="1"/>
      <c r="P17" s="11">
        <f>IF(G9=0,"Introduceți datele",ROUND(G17/G9,4))</f>
        <v>0.5</v>
      </c>
      <c r="Q17" s="1"/>
      <c r="R17" s="24">
        <v>0.45</v>
      </c>
      <c r="S17" s="1"/>
      <c r="T17" s="26" t="str">
        <f>IF(G9=0,"Introduceți datele",IF(P17&lt;=R17,"Indicator îndeplinit",IF(P17&lt;=R17+1%,"Aproape de țintă","Valoare peste țintă!")))</f>
        <v>Valoare peste țintă!</v>
      </c>
      <c r="U17" s="1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spans="1:34" ht="15.75" thickBot="1" x14ac:dyDescent="0.3">
      <c r="A18" s="9"/>
      <c r="B18" s="1"/>
      <c r="C18" s="1"/>
      <c r="D18" s="1"/>
      <c r="E18" s="1"/>
      <c r="F18" s="1"/>
      <c r="G18" s="1"/>
      <c r="H18" s="4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34" ht="16.5" thickBot="1" x14ac:dyDescent="0.3">
      <c r="A19" s="9"/>
      <c r="B19" s="1"/>
      <c r="C19" s="5" t="s">
        <v>120</v>
      </c>
      <c r="D19" s="4"/>
      <c r="E19" s="6" t="s">
        <v>73</v>
      </c>
      <c r="F19" s="4"/>
      <c r="G19" s="6">
        <f>G9-G13-G15-G17</f>
        <v>155.5</v>
      </c>
      <c r="H19" s="4"/>
      <c r="I19" s="1"/>
      <c r="J19" s="5"/>
      <c r="K19" s="1"/>
      <c r="L19" s="5"/>
      <c r="M19" s="1"/>
      <c r="N19" s="6"/>
      <c r="O19" s="1"/>
      <c r="P19" s="11"/>
      <c r="Q19" s="1"/>
      <c r="R19" s="30"/>
      <c r="S19" s="1"/>
      <c r="T19" s="28" t="str">
        <f>IF(R19=0,"NA",IF(P19&lt;=R19,"Indicator îndeplinit",IF(P19&lt;=R19+1%,"Aproape de țintă","Valoare peste țintă!")))</f>
        <v>NA</v>
      </c>
      <c r="U19" s="1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x14ac:dyDescent="0.25">
      <c r="A20" s="9"/>
      <c r="B20" s="1"/>
      <c r="C20" s="1"/>
      <c r="D20" s="1"/>
      <c r="E20" s="1"/>
      <c r="F20" s="1"/>
      <c r="G20" s="1"/>
      <c r="H20" s="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1:34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spans="1:34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34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1:34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spans="1:34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</row>
    <row r="27" spans="1:34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spans="1:34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</row>
    <row r="30" spans="1:34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spans="1:34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spans="1:34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spans="1:34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</row>
    <row r="34" spans="1:34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</row>
    <row r="35" spans="1:34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</row>
    <row r="36" spans="1:34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</row>
    <row r="37" spans="1:34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1:34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</row>
    <row r="39" spans="1:34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</row>
    <row r="40" spans="1:34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</row>
    <row r="41" spans="1:34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</row>
    <row r="42" spans="1:34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</row>
    <row r="43" spans="1:34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</row>
    <row r="44" spans="1:34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34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</row>
    <row r="46" spans="1:34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</row>
    <row r="47" spans="1:34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</row>
    <row r="48" spans="1:34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</row>
    <row r="49" spans="1:34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</row>
    <row r="50" spans="1:34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</row>
    <row r="51" spans="1:34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</row>
    <row r="52" spans="1:34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</row>
    <row r="53" spans="1:34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</row>
    <row r="54" spans="1:34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</row>
    <row r="55" spans="1:34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</row>
    <row r="56" spans="1:34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</row>
    <row r="57" spans="1:34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</row>
    <row r="58" spans="1:34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</row>
    <row r="59" spans="1:34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</row>
    <row r="60" spans="1:34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</row>
    <row r="61" spans="1:34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</row>
    <row r="62" spans="1:34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</row>
    <row r="63" spans="1:34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</row>
    <row r="64" spans="1:34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1:34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</row>
    <row r="66" spans="1:34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</row>
    <row r="67" spans="1:34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</row>
    <row r="68" spans="1:34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</row>
    <row r="69" spans="1:34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</row>
    <row r="70" spans="1:34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</row>
    <row r="71" spans="1:34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</row>
    <row r="72" spans="1:34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</row>
    <row r="73" spans="1:34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</row>
    <row r="74" spans="1:34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</row>
    <row r="75" spans="1:34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</row>
    <row r="76" spans="1:34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</row>
    <row r="77" spans="1:34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</row>
    <row r="78" spans="1:34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</row>
    <row r="79" spans="1:34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</row>
    <row r="80" spans="1:34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</row>
    <row r="81" spans="1:34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</row>
    <row r="82" spans="1:34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</row>
    <row r="83" spans="1:34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</row>
    <row r="84" spans="1:34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</row>
    <row r="85" spans="1:34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</row>
    <row r="86" spans="1:34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</row>
    <row r="87" spans="1:34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</row>
    <row r="88" spans="1:34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</row>
    <row r="89" spans="1:34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</row>
    <row r="90" spans="1:34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</row>
    <row r="91" spans="1:34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</row>
    <row r="92" spans="1:34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</row>
    <row r="93" spans="1:34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</row>
    <row r="94" spans="1:34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</row>
    <row r="95" spans="1:34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</row>
    <row r="96" spans="1:34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</row>
    <row r="97" spans="1:34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</row>
    <row r="98" spans="1:34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</row>
    <row r="99" spans="1:34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</row>
    <row r="100" spans="1:34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</row>
    <row r="101" spans="1:34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</row>
    <row r="102" spans="1:34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</row>
    <row r="103" spans="1:34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</row>
    <row r="104" spans="1:34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</row>
    <row r="105" spans="1:34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</row>
    <row r="106" spans="1:34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</row>
    <row r="107" spans="1:34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</row>
    <row r="108" spans="1:34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</row>
    <row r="109" spans="1:34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</row>
    <row r="110" spans="1:34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</row>
    <row r="111" spans="1:34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</row>
    <row r="112" spans="1:34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</row>
    <row r="113" spans="1:34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</row>
    <row r="114" spans="1:34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</row>
    <row r="115" spans="1:34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</row>
    <row r="116" spans="1:34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</row>
    <row r="117" spans="1:34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</row>
    <row r="118" spans="1:34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</row>
    <row r="119" spans="1:34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</row>
    <row r="120" spans="1:34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</row>
    <row r="121" spans="1:34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</row>
    <row r="122" spans="1:34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</row>
    <row r="123" spans="1:34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</row>
    <row r="124" spans="1:34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</row>
    <row r="125" spans="1:34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</row>
    <row r="126" spans="1:34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</row>
    <row r="127" spans="1:34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</row>
    <row r="128" spans="1:34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</row>
    <row r="129" spans="1:34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</row>
    <row r="130" spans="1:34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1:34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</row>
    <row r="132" spans="1:34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</row>
    <row r="133" spans="1:34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</row>
    <row r="134" spans="1:34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</row>
    <row r="135" spans="1:34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:34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</row>
    <row r="137" spans="1:34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</row>
    <row r="138" spans="1:34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</row>
    <row r="139" spans="1:34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:34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</row>
    <row r="141" spans="1:34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</row>
    <row r="142" spans="1:34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</row>
    <row r="143" spans="1:34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</row>
    <row r="144" spans="1:34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</row>
    <row r="145" spans="1:34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:34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:34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</row>
    <row r="148" spans="1:34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</row>
    <row r="149" spans="1:34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</row>
    <row r="150" spans="1:34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</row>
    <row r="151" spans="1:34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</row>
    <row r="152" spans="1:34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</row>
    <row r="153" spans="1:34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</row>
  </sheetData>
  <mergeCells count="3">
    <mergeCell ref="C3:G3"/>
    <mergeCell ref="J5:N5"/>
    <mergeCell ref="J13:N13"/>
  </mergeCells>
  <conditionalFormatting sqref="P9">
    <cfRule type="iconSet" priority="29">
      <iconSet iconSet="3Flags">
        <cfvo type="percent" val="0"/>
        <cfvo type="formula" val="$R$9-1%"/>
        <cfvo type="formula" val="$R$9"/>
      </iconSet>
    </cfRule>
  </conditionalFormatting>
  <conditionalFormatting sqref="P15">
    <cfRule type="iconSet" priority="12">
      <iconSet iconSet="3Flags">
        <cfvo type="percent" val="0"/>
        <cfvo type="formula" val="$R$15-1%"/>
        <cfvo type="formula" val="$R$15"/>
      </iconSet>
    </cfRule>
  </conditionalFormatting>
  <conditionalFormatting sqref="P17">
    <cfRule type="iconSet" priority="28">
      <iconSet iconSet="3Flags" reverse="1">
        <cfvo type="percent" val="0"/>
        <cfvo type="formula" val="$R$17" gte="0"/>
        <cfvo type="formula" val="$R$17+1%" gte="0"/>
      </iconSet>
    </cfRule>
  </conditionalFormatting>
  <conditionalFormatting sqref="P19">
    <cfRule type="iconSet" priority="4">
      <iconSet iconSet="3Flags" reverse="1">
        <cfvo type="percent" val="0"/>
        <cfvo type="formula" val="$R$17" gte="0"/>
        <cfvo type="formula" val="$R$17+1%" gte="0"/>
      </iconSet>
    </cfRule>
  </conditionalFormatting>
  <conditionalFormatting sqref="T9">
    <cfRule type="cellIs" dxfId="47" priority="25" operator="equal">
      <formula>"Indicator îndeplinit"</formula>
    </cfRule>
    <cfRule type="cellIs" dxfId="46" priority="26" operator="equal">
      <formula>"Aproape de țintă"</formula>
    </cfRule>
    <cfRule type="cellIs" dxfId="45" priority="27" operator="equal">
      <formula>"Valoare sub țintă!"</formula>
    </cfRule>
  </conditionalFormatting>
  <conditionalFormatting sqref="T15">
    <cfRule type="cellIs" dxfId="44" priority="9" operator="equal">
      <formula>"Indicator îndeplinit"</formula>
    </cfRule>
    <cfRule type="cellIs" dxfId="43" priority="10" operator="equal">
      <formula>"Aproape de țintă"</formula>
    </cfRule>
    <cfRule type="cellIs" dxfId="42" priority="11" operator="equal">
      <formula>"Valoare sub țintă!"</formula>
    </cfRule>
  </conditionalFormatting>
  <conditionalFormatting sqref="T17">
    <cfRule type="cellIs" dxfId="41" priority="22" operator="equal">
      <formula>"Indicator îndeplinit"</formula>
    </cfRule>
    <cfRule type="cellIs" dxfId="40" priority="23" operator="equal">
      <formula>"Aproape de țintă"</formula>
    </cfRule>
    <cfRule type="cellIs" dxfId="39" priority="24" operator="equal">
      <formula>"Valoare peste țintă!"</formula>
    </cfRule>
  </conditionalFormatting>
  <conditionalFormatting sqref="T19">
    <cfRule type="cellIs" dxfId="38" priority="1" operator="equal">
      <formula>"Indicator îndeplinit"</formula>
    </cfRule>
    <cfRule type="cellIs" dxfId="37" priority="2" operator="equal">
      <formula>"Aproape de țintă"</formula>
    </cfRule>
    <cfRule type="cellIs" dxfId="36" priority="3" operator="equal">
      <formula>"Valoare peste țintă!"</formula>
    </cfRule>
  </conditionalFormatting>
  <pageMargins left="0.70866141732283472" right="0.70866141732283472" top="0.74803149606299213" bottom="0.74803149606299213" header="0.31496062992125984" footer="0.31496062992125984"/>
  <pageSetup paperSize="9" scale="69" orientation="landscape" horizontalDpi="1200" verticalDpi="1200" r:id="rId1"/>
  <colBreaks count="1" manualBreakCount="1">
    <brk id="21" min="1" max="15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506B2-A5E1-4508-AB15-5380A9189099}">
  <dimension ref="A1:AH162"/>
  <sheetViews>
    <sheetView zoomScale="70" zoomScaleNormal="70" workbookViewId="0">
      <selection activeCell="J19" sqref="J19"/>
    </sheetView>
  </sheetViews>
  <sheetFormatPr defaultRowHeight="15" x14ac:dyDescent="0.25"/>
  <cols>
    <col min="1" max="1" width="4.7109375" customWidth="1"/>
    <col min="2" max="2" width="2.7109375" customWidth="1"/>
    <col min="3" max="3" width="37.7109375" bestFit="1" customWidth="1"/>
    <col min="4" max="4" width="2.7109375" customWidth="1"/>
    <col min="5" max="5" width="13.28515625" customWidth="1"/>
    <col min="6" max="6" width="2.7109375" customWidth="1"/>
    <col min="7" max="7" width="11" customWidth="1"/>
    <col min="8" max="9" width="2.7109375" customWidth="1"/>
    <col min="10" max="10" width="37.7109375" bestFit="1" customWidth="1"/>
    <col min="11" max="11" width="2.7109375" customWidth="1"/>
    <col min="12" max="12" width="13.28515625" customWidth="1"/>
    <col min="13" max="13" width="2.7109375" customWidth="1"/>
    <col min="14" max="14" width="11" customWidth="1"/>
    <col min="15" max="15" width="2.7109375" customWidth="1"/>
    <col min="16" max="16" width="16.42578125" customWidth="1"/>
    <col min="17" max="17" width="2.7109375" customWidth="1"/>
    <col min="18" max="18" width="10.140625" customWidth="1"/>
    <col min="19" max="19" width="2.7109375" customWidth="1"/>
    <col min="20" max="20" width="13.7109375" customWidth="1"/>
    <col min="21" max="21" width="2.7109375" customWidth="1"/>
  </cols>
  <sheetData>
    <row r="1" spans="1:34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ht="15.75" thickBot="1" x14ac:dyDescent="0.3">
      <c r="A2" s="9"/>
      <c r="B2" s="1"/>
      <c r="C2" s="1"/>
      <c r="D2" s="1"/>
      <c r="E2" s="1"/>
      <c r="F2" s="1"/>
      <c r="G2" s="1"/>
      <c r="H2" s="1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39.75" customHeight="1" thickBot="1" x14ac:dyDescent="0.35">
      <c r="A3" s="9"/>
      <c r="B3" s="1"/>
      <c r="C3" s="55" t="s">
        <v>127</v>
      </c>
      <c r="D3" s="52"/>
      <c r="E3" s="52"/>
      <c r="F3" s="52"/>
      <c r="G3" s="53"/>
      <c r="H3" s="1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</row>
    <row r="4" spans="1:34" ht="15.75" customHeight="1" thickBot="1" x14ac:dyDescent="0.3">
      <c r="A4" s="9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"/>
      <c r="P4" s="1"/>
      <c r="Q4" s="1"/>
      <c r="R4" s="1"/>
      <c r="S4" s="1"/>
      <c r="T4" s="1"/>
      <c r="U4" s="1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</row>
    <row r="5" spans="1:34" ht="19.5" customHeight="1" thickBot="1" x14ac:dyDescent="0.3">
      <c r="A5" s="9"/>
      <c r="B5" s="1"/>
      <c r="C5" s="2" t="s">
        <v>70</v>
      </c>
      <c r="D5" s="1"/>
      <c r="E5" s="1"/>
      <c r="F5" s="1"/>
      <c r="G5" s="1"/>
      <c r="H5" s="1"/>
      <c r="I5" s="1"/>
      <c r="J5" s="48" t="s">
        <v>132</v>
      </c>
      <c r="K5" s="49"/>
      <c r="L5" s="49"/>
      <c r="M5" s="49"/>
      <c r="N5" s="50"/>
      <c r="O5" s="4"/>
      <c r="P5" s="1"/>
      <c r="Q5" s="1"/>
      <c r="R5" s="1"/>
      <c r="S5" s="1"/>
      <c r="T5" s="1"/>
      <c r="U5" s="1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12" customHeight="1" thickBot="1" x14ac:dyDescent="0.3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17.25" customHeight="1" thickBot="1" x14ac:dyDescent="0.3">
      <c r="A7" s="9"/>
      <c r="B7" s="1"/>
      <c r="C7" s="3" t="s">
        <v>83</v>
      </c>
      <c r="D7" s="1"/>
      <c r="E7" s="3" t="s">
        <v>71</v>
      </c>
      <c r="F7" s="1"/>
      <c r="G7" s="3" t="s">
        <v>72</v>
      </c>
      <c r="H7" s="1"/>
      <c r="I7" s="1"/>
      <c r="J7" s="3" t="s">
        <v>94</v>
      </c>
      <c r="K7" s="1"/>
      <c r="L7" s="3" t="s">
        <v>82</v>
      </c>
      <c r="M7" s="1"/>
      <c r="N7" s="3" t="s">
        <v>71</v>
      </c>
      <c r="O7" s="1"/>
      <c r="P7" s="3" t="s">
        <v>72</v>
      </c>
      <c r="Q7" s="1"/>
      <c r="R7" s="3" t="s">
        <v>76</v>
      </c>
      <c r="S7" s="1"/>
      <c r="T7" s="3" t="s">
        <v>77</v>
      </c>
      <c r="U7" s="1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ht="12" customHeight="1" thickBot="1" x14ac:dyDescent="0.3">
      <c r="A8" s="9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48" thickBot="1" x14ac:dyDescent="0.3">
      <c r="A9" s="9"/>
      <c r="B9" s="1"/>
      <c r="C9" s="5" t="s">
        <v>122</v>
      </c>
      <c r="D9" s="4"/>
      <c r="E9" s="6" t="s">
        <v>73</v>
      </c>
      <c r="F9" s="4"/>
      <c r="G9" s="29">
        <f>G11+G13+G15</f>
        <v>500</v>
      </c>
      <c r="H9" s="4"/>
      <c r="I9" s="1"/>
      <c r="J9" s="5" t="s">
        <v>22</v>
      </c>
      <c r="K9" s="1"/>
      <c r="L9" s="5" t="s">
        <v>23</v>
      </c>
      <c r="M9" s="1"/>
      <c r="N9" s="6" t="s">
        <v>75</v>
      </c>
      <c r="O9" s="1"/>
      <c r="P9" s="10">
        <f>IF(G11=0,"Introduceți datele",ROUND(G21/G11,4))</f>
        <v>0.74</v>
      </c>
      <c r="Q9" s="1"/>
      <c r="R9" s="12">
        <v>0.75</v>
      </c>
      <c r="S9" s="1"/>
      <c r="T9" s="26" t="str">
        <f>IF(G11=0,"Introduceți datele",IF(P9&lt;R9-1%,"Valoare sub țintă!",IF(P9&lt;R9,"Aproape de țintă","Indicator îndeplinit")))</f>
        <v>Aproape de țintă</v>
      </c>
      <c r="U9" s="1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12" customHeight="1" thickBot="1" x14ac:dyDescent="0.3">
      <c r="A10" s="9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7"/>
      <c r="U10" s="1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63.75" thickBot="1" x14ac:dyDescent="0.3">
      <c r="A11" s="9"/>
      <c r="B11" s="1"/>
      <c r="C11" s="5" t="s">
        <v>123</v>
      </c>
      <c r="D11" s="4"/>
      <c r="E11" s="6" t="s">
        <v>73</v>
      </c>
      <c r="F11" s="4"/>
      <c r="G11" s="8">
        <v>200</v>
      </c>
      <c r="H11" s="4"/>
      <c r="I11" s="1"/>
      <c r="J11" s="5" t="s">
        <v>24</v>
      </c>
      <c r="K11" s="1"/>
      <c r="L11" s="5" t="s">
        <v>25</v>
      </c>
      <c r="M11" s="1"/>
      <c r="N11" s="6" t="s">
        <v>75</v>
      </c>
      <c r="O11" s="1"/>
      <c r="P11" s="10">
        <f>IF(G13=0,"Introduceți datele",G23/G13)</f>
        <v>0.03</v>
      </c>
      <c r="Q11" s="1"/>
      <c r="R11" s="24">
        <v>0.03</v>
      </c>
      <c r="S11" s="1"/>
      <c r="T11" s="26" t="str">
        <f>IF(G13=0,"Introduceți datele",IF(P11&lt;R11-0.1%,"Valoare sub țintă!",IF(P11&lt;R11,"Aproape de țintă","Indicator îndeplinit")))</f>
        <v>Indicator îndeplinit</v>
      </c>
      <c r="U11" s="1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ht="12" customHeight="1" x14ac:dyDescent="0.25">
      <c r="A12" s="9"/>
      <c r="B12" s="1"/>
      <c r="C12" s="1"/>
      <c r="D12" s="1"/>
      <c r="E12" s="1"/>
      <c r="F12" s="1"/>
      <c r="G12" s="1"/>
      <c r="H12" s="1"/>
      <c r="I12" s="1"/>
      <c r="J12" s="25" t="s">
        <v>90</v>
      </c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1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ht="31.5" x14ac:dyDescent="0.25">
      <c r="A13" s="9"/>
      <c r="B13" s="1"/>
      <c r="C13" s="5" t="s">
        <v>124</v>
      </c>
      <c r="D13" s="4"/>
      <c r="E13" s="6" t="s">
        <v>73</v>
      </c>
      <c r="F13" s="4"/>
      <c r="G13" s="8">
        <v>100</v>
      </c>
      <c r="H13" s="4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12" customHeight="1" thickBot="1" x14ac:dyDescent="0.3">
      <c r="A14" s="9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48" customHeight="1" thickBot="1" x14ac:dyDescent="0.3">
      <c r="A15" s="9"/>
      <c r="B15" s="1"/>
      <c r="C15" s="5" t="s">
        <v>121</v>
      </c>
      <c r="D15" s="4"/>
      <c r="E15" s="6" t="s">
        <v>73</v>
      </c>
      <c r="F15" s="4"/>
      <c r="G15" s="8">
        <v>200</v>
      </c>
      <c r="H15" s="4"/>
      <c r="I15" s="1"/>
      <c r="J15" s="48" t="s">
        <v>133</v>
      </c>
      <c r="K15" s="49"/>
      <c r="L15" s="49"/>
      <c r="M15" s="49"/>
      <c r="N15" s="50"/>
      <c r="O15" s="1"/>
      <c r="P15" s="1"/>
      <c r="Q15" s="1"/>
      <c r="R15" s="1"/>
      <c r="S15" s="1"/>
      <c r="T15" s="1"/>
      <c r="U15" s="1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ht="12" customHeight="1" thickBot="1" x14ac:dyDescent="0.3">
      <c r="A16" s="9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1:34" ht="16.5" thickBot="1" x14ac:dyDescent="0.3">
      <c r="A17" s="9"/>
      <c r="B17" s="1"/>
      <c r="C17" s="3" t="s">
        <v>84</v>
      </c>
      <c r="D17" s="4"/>
      <c r="E17" s="3" t="s">
        <v>71</v>
      </c>
      <c r="F17" s="4"/>
      <c r="G17" s="3" t="s">
        <v>72</v>
      </c>
      <c r="H17" s="4"/>
      <c r="I17" s="1"/>
      <c r="J17" s="3" t="s">
        <v>94</v>
      </c>
      <c r="K17" s="1"/>
      <c r="L17" s="3" t="s">
        <v>82</v>
      </c>
      <c r="M17" s="1"/>
      <c r="N17" s="3" t="s">
        <v>71</v>
      </c>
      <c r="O17" s="1"/>
      <c r="P17" s="3" t="s">
        <v>72</v>
      </c>
      <c r="Q17" s="1"/>
      <c r="R17" s="3" t="s">
        <v>76</v>
      </c>
      <c r="S17" s="1"/>
      <c r="T17" s="3" t="s">
        <v>77</v>
      </c>
      <c r="U17" s="1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spans="1:34" ht="15.75" thickBot="1" x14ac:dyDescent="0.3">
      <c r="A18" s="9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34" ht="44.25" customHeight="1" thickBot="1" x14ac:dyDescent="0.3">
      <c r="A19" s="9"/>
      <c r="B19" s="1"/>
      <c r="C19" s="5" t="s">
        <v>2</v>
      </c>
      <c r="D19" s="4"/>
      <c r="E19" s="6" t="s">
        <v>73</v>
      </c>
      <c r="F19" s="4"/>
      <c r="G19" s="8">
        <v>170</v>
      </c>
      <c r="H19" s="4"/>
      <c r="I19" s="1"/>
      <c r="J19" s="5" t="s">
        <v>26</v>
      </c>
      <c r="K19" s="1"/>
      <c r="L19" s="5" t="s">
        <v>126</v>
      </c>
      <c r="M19" s="1"/>
      <c r="N19" s="6" t="s">
        <v>75</v>
      </c>
      <c r="O19" s="1"/>
      <c r="P19" s="10">
        <f>IF(G9=0,"Introduceți datele",ROUND(G25/G9,4))</f>
        <v>0.13800000000000001</v>
      </c>
      <c r="Q19" s="1"/>
      <c r="R19" s="24">
        <v>0.15</v>
      </c>
      <c r="S19" s="1"/>
      <c r="T19" s="26" t="str">
        <f>IF(G9=0,"Introduceți datele",IF(P19&lt;R19-1%,"Valoare sub țintă!",IF(P19&lt;R19,"Aproape de țintă","Indicator îndeplinit")))</f>
        <v>Valoare sub țintă!</v>
      </c>
      <c r="U19" s="1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ht="15" customHeight="1" thickBot="1" x14ac:dyDescent="0.3">
      <c r="A20" s="9"/>
      <c r="B20" s="1"/>
      <c r="C20" s="1"/>
      <c r="D20" s="1"/>
      <c r="E20" s="1"/>
      <c r="F20" s="1"/>
      <c r="G20" s="1"/>
      <c r="H20" s="4"/>
      <c r="I20" s="1"/>
      <c r="J20" s="25" t="s">
        <v>89</v>
      </c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1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ht="63.75" thickBot="1" x14ac:dyDescent="0.3">
      <c r="A21" s="9"/>
      <c r="B21" s="1"/>
      <c r="C21" s="5" t="s">
        <v>125</v>
      </c>
      <c r="D21" s="4"/>
      <c r="E21" s="6" t="s">
        <v>73</v>
      </c>
      <c r="F21" s="4"/>
      <c r="G21" s="8">
        <v>148</v>
      </c>
      <c r="H21" s="4"/>
      <c r="I21" s="1"/>
      <c r="J21" s="5" t="s">
        <v>140</v>
      </c>
      <c r="K21" s="1"/>
      <c r="L21" s="5" t="s">
        <v>141</v>
      </c>
      <c r="M21" s="1"/>
      <c r="N21" s="6" t="s">
        <v>75</v>
      </c>
      <c r="O21" s="1"/>
      <c r="P21" s="11">
        <f>IF(G15=0,"Introduceți datele",ROUND(G27/G15,4))</f>
        <v>0.4</v>
      </c>
      <c r="Q21" s="1"/>
      <c r="R21" s="24">
        <v>0.35</v>
      </c>
      <c r="S21" s="1"/>
      <c r="T21" s="28" t="str">
        <f>IF(R21=0,"NA",IF(P21&lt;R21-1%,"Valoare sub țintă!",IF(P21&lt;R21,"Aproape de țintă","Indicator îndeplinit")))</f>
        <v>Indicator îndeplinit</v>
      </c>
      <c r="U21" s="1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1:34" ht="15" customHeight="1" thickBot="1" x14ac:dyDescent="0.3">
      <c r="A22" s="9"/>
      <c r="B22" s="1"/>
      <c r="C22" s="1"/>
      <c r="D22" s="1"/>
      <c r="E22" s="1"/>
      <c r="F22" s="1"/>
      <c r="G22" s="1"/>
      <c r="H22" s="4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spans="1:34" ht="63.75" thickBot="1" x14ac:dyDescent="0.3">
      <c r="A23" s="9"/>
      <c r="B23" s="1"/>
      <c r="C23" s="5" t="s">
        <v>91</v>
      </c>
      <c r="D23" s="4"/>
      <c r="E23" s="6" t="s">
        <v>73</v>
      </c>
      <c r="F23" s="4"/>
      <c r="G23" s="8">
        <v>3</v>
      </c>
      <c r="H23" s="4"/>
      <c r="I23" s="1"/>
      <c r="J23" s="5" t="s">
        <v>27</v>
      </c>
      <c r="K23" s="1"/>
      <c r="L23" s="5" t="s">
        <v>28</v>
      </c>
      <c r="M23" s="1"/>
      <c r="N23" s="6" t="s">
        <v>75</v>
      </c>
      <c r="O23" s="1"/>
      <c r="P23" s="13">
        <f>IF(G9=0,"Introduceți datele",ROUND(G19/G9,4))</f>
        <v>0.34</v>
      </c>
      <c r="Q23" s="1"/>
      <c r="R23" s="24">
        <v>0.45</v>
      </c>
      <c r="S23" s="1"/>
      <c r="T23" s="26" t="str">
        <f>IF(G9=0,"Introduceți datele",IF(P23&lt;=R23,"Indicator îndeplinit",IF(P23&lt;=R23+1%,"Aproape de țintă","Valoare peste țintă!")))</f>
        <v>Indicator îndeplinit</v>
      </c>
      <c r="U23" s="1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34" ht="15" customHeight="1" thickBot="1" x14ac:dyDescent="0.3">
      <c r="A24" s="9"/>
      <c r="B24" s="1"/>
      <c r="C24" s="1"/>
      <c r="D24" s="1"/>
      <c r="E24" s="1"/>
      <c r="F24" s="1"/>
      <c r="G24" s="1"/>
      <c r="H24" s="4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1:34" ht="31.5" customHeight="1" thickBot="1" x14ac:dyDescent="0.3">
      <c r="A25" s="9"/>
      <c r="B25" s="1"/>
      <c r="C25" s="5" t="s">
        <v>92</v>
      </c>
      <c r="D25" s="4"/>
      <c r="E25" s="6" t="s">
        <v>73</v>
      </c>
      <c r="F25" s="4"/>
      <c r="G25" s="8">
        <v>69</v>
      </c>
      <c r="H25" s="4"/>
      <c r="I25" s="1"/>
      <c r="J25" s="5"/>
      <c r="K25" s="1"/>
      <c r="L25" s="5"/>
      <c r="M25" s="1"/>
      <c r="N25" s="6" t="s">
        <v>75</v>
      </c>
      <c r="O25" s="1"/>
      <c r="P25" s="10"/>
      <c r="Q25" s="1"/>
      <c r="R25" s="24"/>
      <c r="S25" s="1"/>
      <c r="T25" s="28" t="str">
        <f>IF(R25=0,"NA",IF(P25&lt;R25-1%,"Valoare sub țintă!",IF(P25&lt;R25,"Aproape de țintă","Indicator îndeplinit")))</f>
        <v>NA</v>
      </c>
      <c r="U25" s="1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spans="1:34" ht="15" customHeight="1" x14ac:dyDescent="0.25">
      <c r="A26" s="9"/>
      <c r="B26" s="1"/>
      <c r="C26" s="1"/>
      <c r="D26" s="1"/>
      <c r="E26" s="1"/>
      <c r="F26" s="1"/>
      <c r="G26" s="1"/>
      <c r="H26" s="4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</row>
    <row r="27" spans="1:34" ht="31.5" x14ac:dyDescent="0.25">
      <c r="A27" s="9"/>
      <c r="B27" s="1"/>
      <c r="C27" s="5" t="s">
        <v>56</v>
      </c>
      <c r="D27" s="4"/>
      <c r="E27" s="6" t="s">
        <v>73</v>
      </c>
      <c r="F27" s="4"/>
      <c r="G27" s="8">
        <v>80</v>
      </c>
      <c r="H27" s="4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x14ac:dyDescent="0.25">
      <c r="A28" s="9"/>
      <c r="B28" s="1"/>
      <c r="C28" s="1"/>
      <c r="D28" s="1"/>
      <c r="E28" s="1"/>
      <c r="F28" s="1"/>
      <c r="G28" s="1"/>
      <c r="H28" s="4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spans="1:34" ht="15.75" x14ac:dyDescent="0.25">
      <c r="A29" s="9"/>
      <c r="B29" s="1"/>
      <c r="C29" s="5" t="s">
        <v>120</v>
      </c>
      <c r="D29" s="4"/>
      <c r="E29" s="6" t="s">
        <v>73</v>
      </c>
      <c r="F29" s="4"/>
      <c r="G29" s="6">
        <f>G9-G19-G21-G23-G25-G27</f>
        <v>30</v>
      </c>
      <c r="H29" s="4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</row>
    <row r="30" spans="1:34" ht="15" customHeight="1" x14ac:dyDescent="0.25">
      <c r="A30" s="9"/>
      <c r="B30" s="1"/>
      <c r="C30" s="1"/>
      <c r="D30" s="1"/>
      <c r="E30" s="1"/>
      <c r="F30" s="1"/>
      <c r="G30" s="1"/>
      <c r="H30" s="4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spans="1:34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spans="1:34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spans="1:34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</row>
    <row r="34" spans="1:34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</row>
    <row r="35" spans="1:34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</row>
    <row r="36" spans="1:34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</row>
    <row r="37" spans="1:34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1:34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</row>
    <row r="39" spans="1:34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</row>
    <row r="40" spans="1:34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</row>
    <row r="41" spans="1:34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</row>
    <row r="42" spans="1:34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</row>
    <row r="43" spans="1:34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</row>
    <row r="44" spans="1:34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34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</row>
    <row r="46" spans="1:34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</row>
    <row r="47" spans="1:34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</row>
    <row r="48" spans="1:34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</row>
    <row r="49" spans="1:34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</row>
    <row r="50" spans="1:34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</row>
    <row r="51" spans="1:34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</row>
    <row r="52" spans="1:34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</row>
    <row r="53" spans="1:34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</row>
    <row r="54" spans="1:34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</row>
    <row r="55" spans="1:34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</row>
    <row r="56" spans="1:34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</row>
    <row r="57" spans="1:34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</row>
    <row r="58" spans="1:34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</row>
    <row r="59" spans="1:34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</row>
    <row r="60" spans="1:34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</row>
    <row r="61" spans="1:34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</row>
    <row r="62" spans="1:34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</row>
    <row r="63" spans="1:34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</row>
    <row r="64" spans="1:34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1:34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</row>
    <row r="66" spans="1:34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</row>
    <row r="67" spans="1:34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</row>
    <row r="68" spans="1:34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</row>
    <row r="69" spans="1:34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</row>
    <row r="70" spans="1:34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</row>
    <row r="71" spans="1:34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</row>
    <row r="72" spans="1:34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</row>
    <row r="73" spans="1:34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</row>
    <row r="74" spans="1:34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</row>
    <row r="75" spans="1:34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</row>
    <row r="76" spans="1:34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</row>
    <row r="77" spans="1:34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</row>
    <row r="78" spans="1:34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</row>
    <row r="79" spans="1:34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</row>
    <row r="80" spans="1:34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</row>
    <row r="81" spans="1:34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</row>
    <row r="82" spans="1:34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</row>
    <row r="83" spans="1:34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</row>
    <row r="84" spans="1:34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</row>
    <row r="85" spans="1:34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</row>
    <row r="86" spans="1:34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</row>
    <row r="87" spans="1:34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</row>
    <row r="88" spans="1:34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</row>
    <row r="89" spans="1:34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</row>
    <row r="90" spans="1:34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</row>
    <row r="91" spans="1:34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</row>
    <row r="92" spans="1:34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</row>
    <row r="93" spans="1:34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</row>
    <row r="94" spans="1:34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</row>
    <row r="95" spans="1:34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</row>
    <row r="96" spans="1:34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</row>
    <row r="97" spans="1:34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</row>
    <row r="98" spans="1:34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</row>
    <row r="99" spans="1:34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</row>
    <row r="100" spans="1:34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</row>
    <row r="101" spans="1:34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</row>
    <row r="102" spans="1:34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</row>
    <row r="103" spans="1:34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</row>
    <row r="104" spans="1:34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</row>
    <row r="105" spans="1:34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</row>
    <row r="106" spans="1:34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</row>
    <row r="107" spans="1:34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</row>
    <row r="108" spans="1:34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</row>
    <row r="109" spans="1:34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</row>
    <row r="110" spans="1:34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</row>
    <row r="111" spans="1:34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</row>
    <row r="112" spans="1:34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</row>
    <row r="113" spans="1:34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</row>
    <row r="114" spans="1:34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</row>
    <row r="115" spans="1:34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</row>
    <row r="116" spans="1:34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</row>
    <row r="117" spans="1:34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</row>
    <row r="118" spans="1:34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</row>
    <row r="119" spans="1:34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</row>
    <row r="120" spans="1:34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</row>
    <row r="121" spans="1:34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</row>
    <row r="122" spans="1:34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</row>
    <row r="123" spans="1:34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</row>
    <row r="124" spans="1:34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</row>
    <row r="125" spans="1:34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</row>
    <row r="126" spans="1:34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</row>
    <row r="127" spans="1:34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</row>
    <row r="128" spans="1:34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</row>
    <row r="129" spans="1:34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</row>
    <row r="130" spans="1:34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1:34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</row>
    <row r="132" spans="1:34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</row>
    <row r="133" spans="1:34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</row>
    <row r="134" spans="1:34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</row>
    <row r="135" spans="1:34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:34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</row>
    <row r="137" spans="1:34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</row>
    <row r="138" spans="1:34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</row>
    <row r="139" spans="1:34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:34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</row>
    <row r="141" spans="1:34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</row>
    <row r="142" spans="1:34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</row>
    <row r="143" spans="1:34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</row>
    <row r="144" spans="1:34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</row>
    <row r="145" spans="1:34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:34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:34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</row>
    <row r="148" spans="1:34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</row>
    <row r="149" spans="1:34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</row>
    <row r="150" spans="1:34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</row>
    <row r="151" spans="1:34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</row>
    <row r="152" spans="1:34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</row>
    <row r="153" spans="1:34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</row>
    <row r="154" spans="1:34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</row>
    <row r="155" spans="1:34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</row>
    <row r="156" spans="1:34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</row>
    <row r="157" spans="1:34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</row>
    <row r="158" spans="1:34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</row>
    <row r="159" spans="1:34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</row>
    <row r="160" spans="1:34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</row>
    <row r="161" spans="1:34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</row>
    <row r="162" spans="1:34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</row>
  </sheetData>
  <mergeCells count="3">
    <mergeCell ref="C3:G3"/>
    <mergeCell ref="J5:N5"/>
    <mergeCell ref="J15:N15"/>
  </mergeCells>
  <conditionalFormatting sqref="P9">
    <cfRule type="iconSet" priority="32">
      <iconSet iconSet="3Flags">
        <cfvo type="percent" val="0"/>
        <cfvo type="formula" val="$R$9-1%"/>
        <cfvo type="formula" val="$R$9"/>
      </iconSet>
    </cfRule>
  </conditionalFormatting>
  <conditionalFormatting sqref="P11">
    <cfRule type="iconSet" priority="24">
      <iconSet iconSet="3Flags">
        <cfvo type="percent" val="0"/>
        <cfvo type="formula" val="$R$11-0.1%"/>
        <cfvo type="formula" val="$R$11"/>
      </iconSet>
    </cfRule>
  </conditionalFormatting>
  <conditionalFormatting sqref="P19">
    <cfRule type="iconSet" priority="12">
      <iconSet iconSet="3Flags">
        <cfvo type="percent" val="0"/>
        <cfvo type="formula" val="$R$19-1%"/>
        <cfvo type="formula" val="$R$19"/>
      </iconSet>
    </cfRule>
  </conditionalFormatting>
  <conditionalFormatting sqref="P23">
    <cfRule type="iconSet" priority="31">
      <iconSet iconSet="3Flags" reverse="1">
        <cfvo type="percent" val="0"/>
        <cfvo type="formula" val="$R$23" gte="0"/>
        <cfvo type="formula" val="$R$23+1%" gte="0"/>
      </iconSet>
    </cfRule>
  </conditionalFormatting>
  <conditionalFormatting sqref="P25">
    <cfRule type="iconSet" priority="16">
      <iconSet iconSet="3Flags">
        <cfvo type="percent" val="0"/>
        <cfvo type="formula" val="$R$25-1%"/>
        <cfvo type="formula" val="$R$25"/>
      </iconSet>
    </cfRule>
  </conditionalFormatting>
  <conditionalFormatting sqref="T9">
    <cfRule type="cellIs" dxfId="35" priority="28" operator="equal">
      <formula>"Indicator îndeplinit"</formula>
    </cfRule>
    <cfRule type="cellIs" dxfId="34" priority="29" operator="equal">
      <formula>"Aproape de țintă"</formula>
    </cfRule>
    <cfRule type="cellIs" dxfId="33" priority="30" operator="equal">
      <formula>"Valoare sub țintă!"</formula>
    </cfRule>
  </conditionalFormatting>
  <conditionalFormatting sqref="T11">
    <cfRule type="cellIs" dxfId="32" priority="21" operator="equal">
      <formula>"Indicator îndeplinit"</formula>
    </cfRule>
    <cfRule type="cellIs" dxfId="31" priority="22" operator="equal">
      <formula>"Aproape de țintă"</formula>
    </cfRule>
    <cfRule type="cellIs" dxfId="30" priority="23" operator="equal">
      <formula>"Valoare sub țintă!"</formula>
    </cfRule>
  </conditionalFormatting>
  <conditionalFormatting sqref="T19">
    <cfRule type="cellIs" dxfId="29" priority="9" operator="equal">
      <formula>"Indicator îndeplinit"</formula>
    </cfRule>
    <cfRule type="cellIs" dxfId="28" priority="10" operator="equal">
      <formula>"Aproape de țintă"</formula>
    </cfRule>
    <cfRule type="cellIs" dxfId="27" priority="11" operator="equal">
      <formula>"Valoare sub țintă!"</formula>
    </cfRule>
  </conditionalFormatting>
  <conditionalFormatting sqref="T23">
    <cfRule type="cellIs" dxfId="26" priority="25" operator="equal">
      <formula>"Indicator îndeplinit"</formula>
    </cfRule>
    <cfRule type="cellIs" dxfId="25" priority="26" operator="equal">
      <formula>"Aproape de țintă"</formula>
    </cfRule>
    <cfRule type="cellIs" dxfId="24" priority="27" operator="equal">
      <formula>"Valoare peste țintă!"</formula>
    </cfRule>
  </conditionalFormatting>
  <conditionalFormatting sqref="T25">
    <cfRule type="cellIs" dxfId="23" priority="13" operator="equal">
      <formula>"Indicator îndeplinit"</formula>
    </cfRule>
    <cfRule type="cellIs" dxfId="22" priority="14" operator="equal">
      <formula>"Aproape de țintă"</formula>
    </cfRule>
    <cfRule type="cellIs" dxfId="21" priority="15" operator="equal">
      <formula>"Valoare sub țintă!"</formula>
    </cfRule>
  </conditionalFormatting>
  <conditionalFormatting sqref="T21">
    <cfRule type="cellIs" dxfId="2" priority="2" operator="equal">
      <formula>"Indicator îndeplinit"</formula>
    </cfRule>
    <cfRule type="cellIs" dxfId="1" priority="3" operator="equal">
      <formula>"Aproape de țintă"</formula>
    </cfRule>
    <cfRule type="cellIs" dxfId="0" priority="4" operator="equal">
      <formula>"Valoare sub țintă!"</formula>
    </cfRule>
  </conditionalFormatting>
  <conditionalFormatting sqref="P21">
    <cfRule type="iconSet" priority="1">
      <iconSet iconSet="3Flags" reverse="1">
        <cfvo type="percent" val="0"/>
        <cfvo type="formula" val="$R$15" gte="0"/>
        <cfvo type="formula" val="$R$15+1%" gte="0"/>
      </iconSet>
    </cfRule>
  </conditionalFormatting>
  <pageMargins left="0.7" right="0.7" top="0.75" bottom="0.75" header="0.3" footer="0.3"/>
  <pageSetup paperSize="9" scale="67" orientation="landscape" horizontalDpi="1200" verticalDpi="1200" r:id="rId1"/>
  <colBreaks count="1" manualBreakCount="1">
    <brk id="21" min="1" max="2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81381-3F5B-4CFC-8F60-788BDEFF6B1D}">
  <dimension ref="A1:AH149"/>
  <sheetViews>
    <sheetView zoomScale="80" zoomScaleNormal="80" workbookViewId="0">
      <selection activeCell="H32" sqref="H32"/>
    </sheetView>
  </sheetViews>
  <sheetFormatPr defaultRowHeight="15" x14ac:dyDescent="0.25"/>
  <cols>
    <col min="1" max="1" width="4.7109375" customWidth="1"/>
    <col min="2" max="2" width="2.7109375" customWidth="1"/>
    <col min="3" max="3" width="37.7109375" bestFit="1" customWidth="1"/>
    <col min="4" max="4" width="2.7109375" customWidth="1"/>
    <col min="5" max="5" width="15.140625" customWidth="1"/>
    <col min="6" max="6" width="2.7109375" customWidth="1"/>
    <col min="7" max="7" width="11" customWidth="1"/>
    <col min="8" max="9" width="2.7109375" customWidth="1"/>
    <col min="10" max="10" width="37.7109375" bestFit="1" customWidth="1"/>
    <col min="11" max="11" width="2.7109375" customWidth="1"/>
    <col min="12" max="12" width="15.140625" customWidth="1"/>
    <col min="13" max="13" width="2.7109375" customWidth="1"/>
    <col min="14" max="14" width="11" customWidth="1"/>
    <col min="15" max="15" width="2.7109375" customWidth="1"/>
    <col min="16" max="16" width="16.42578125" customWidth="1"/>
    <col min="17" max="17" width="2.7109375" customWidth="1"/>
    <col min="18" max="18" width="10.140625" customWidth="1"/>
    <col min="19" max="19" width="2.7109375" customWidth="1"/>
    <col min="20" max="20" width="13.7109375" customWidth="1"/>
    <col min="21" max="21" width="2.7109375" customWidth="1"/>
  </cols>
  <sheetData>
    <row r="1" spans="1:34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ht="15.75" thickBot="1" x14ac:dyDescent="0.3">
      <c r="A2" s="9"/>
      <c r="B2" s="1"/>
      <c r="C2" s="1"/>
      <c r="D2" s="1"/>
      <c r="E2" s="1"/>
      <c r="F2" s="1"/>
      <c r="G2" s="1"/>
      <c r="H2" s="1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9.5" thickBot="1" x14ac:dyDescent="0.35">
      <c r="A3" s="9"/>
      <c r="B3" s="1"/>
      <c r="C3" s="51" t="s">
        <v>97</v>
      </c>
      <c r="D3" s="52"/>
      <c r="E3" s="52"/>
      <c r="F3" s="52"/>
      <c r="G3" s="53"/>
      <c r="H3" s="1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</row>
    <row r="4" spans="1:34" ht="24.75" customHeight="1" thickBot="1" x14ac:dyDescent="0.3">
      <c r="A4" s="9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"/>
      <c r="P4" s="1"/>
      <c r="Q4" s="1"/>
      <c r="R4" s="1"/>
      <c r="S4" s="1"/>
      <c r="T4" s="1"/>
      <c r="U4" s="1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</row>
    <row r="5" spans="1:34" ht="37.5" customHeight="1" thickBot="1" x14ac:dyDescent="0.3">
      <c r="A5" s="9"/>
      <c r="B5" s="1"/>
      <c r="C5" s="2" t="s">
        <v>70</v>
      </c>
      <c r="D5" s="1"/>
      <c r="E5" s="1"/>
      <c r="F5" s="1"/>
      <c r="G5" s="1"/>
      <c r="H5" s="1"/>
      <c r="I5" s="1"/>
      <c r="J5" s="48" t="s">
        <v>133</v>
      </c>
      <c r="K5" s="49"/>
      <c r="L5" s="49"/>
      <c r="M5" s="49"/>
      <c r="N5" s="50"/>
      <c r="O5" s="4"/>
      <c r="P5" s="1"/>
      <c r="Q5" s="1"/>
      <c r="R5" s="1"/>
      <c r="S5" s="1"/>
      <c r="T5" s="1"/>
      <c r="U5" s="1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12" customHeight="1" thickBot="1" x14ac:dyDescent="0.3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17.25" customHeight="1" thickBot="1" x14ac:dyDescent="0.3">
      <c r="A7" s="9"/>
      <c r="B7" s="1"/>
      <c r="C7" s="3" t="s">
        <v>93</v>
      </c>
      <c r="D7" s="1"/>
      <c r="E7" s="3" t="s">
        <v>71</v>
      </c>
      <c r="F7" s="1"/>
      <c r="G7" s="3" t="s">
        <v>72</v>
      </c>
      <c r="H7" s="1"/>
      <c r="I7" s="1"/>
      <c r="J7" s="3" t="s">
        <v>94</v>
      </c>
      <c r="K7" s="1"/>
      <c r="L7" s="3" t="s">
        <v>82</v>
      </c>
      <c r="M7" s="1"/>
      <c r="N7" s="3" t="s">
        <v>71</v>
      </c>
      <c r="O7" s="1"/>
      <c r="P7" s="3" t="s">
        <v>72</v>
      </c>
      <c r="Q7" s="1"/>
      <c r="R7" s="3" t="s">
        <v>76</v>
      </c>
      <c r="S7" s="1"/>
      <c r="T7" s="3" t="s">
        <v>77</v>
      </c>
      <c r="U7" s="1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ht="12" customHeight="1" thickBot="1" x14ac:dyDescent="0.3">
      <c r="A8" s="9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63.75" thickBot="1" x14ac:dyDescent="0.3">
      <c r="A9" s="9"/>
      <c r="B9" s="1"/>
      <c r="C9" s="5" t="s">
        <v>57</v>
      </c>
      <c r="D9" s="4"/>
      <c r="E9" s="6" t="s">
        <v>96</v>
      </c>
      <c r="F9" s="4"/>
      <c r="G9" s="8">
        <v>10</v>
      </c>
      <c r="H9" s="4"/>
      <c r="I9" s="1"/>
      <c r="J9" s="5" t="s">
        <v>20</v>
      </c>
      <c r="K9" s="1"/>
      <c r="L9" s="5" t="s">
        <v>21</v>
      </c>
      <c r="M9" s="1"/>
      <c r="N9" s="6" t="s">
        <v>75</v>
      </c>
      <c r="O9" s="1"/>
      <c r="P9" s="10">
        <f>IF(G13=0,"Introduceți datele",ROUND(G15/G13,4))</f>
        <v>0.95</v>
      </c>
      <c r="Q9" s="1"/>
      <c r="R9" s="24">
        <v>1</v>
      </c>
      <c r="S9" s="1"/>
      <c r="T9" s="26" t="str">
        <f>IF(G13=0,"Introduceți datele",IF(P9&lt;R9-1%,"Valoare sub țintă!",IF(P9&lt;R9,"Aproape de țintă","Indicator îndeplinit")))</f>
        <v>Valoare sub țintă!</v>
      </c>
      <c r="U9" s="1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12" customHeight="1" x14ac:dyDescent="0.25">
      <c r="A10" s="9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78.75" x14ac:dyDescent="0.25">
      <c r="A11" s="9"/>
      <c r="B11" s="1"/>
      <c r="C11" s="5" t="s">
        <v>95</v>
      </c>
      <c r="D11" s="4"/>
      <c r="E11" s="6" t="s">
        <v>96</v>
      </c>
      <c r="F11" s="4"/>
      <c r="G11" s="8">
        <v>1.1000000000000001</v>
      </c>
      <c r="H11" s="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ht="12" customHeight="1" thickBot="1" x14ac:dyDescent="0.3">
      <c r="A12" s="9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ht="63.75" thickBot="1" x14ac:dyDescent="0.3">
      <c r="A13" s="9"/>
      <c r="B13" s="1"/>
      <c r="C13" s="5" t="s">
        <v>58</v>
      </c>
      <c r="D13" s="4"/>
      <c r="E13" s="6" t="s">
        <v>96</v>
      </c>
      <c r="F13" s="4"/>
      <c r="G13" s="8">
        <v>20</v>
      </c>
      <c r="H13" s="4"/>
      <c r="I13" s="1"/>
      <c r="J13" s="5" t="s">
        <v>18</v>
      </c>
      <c r="K13" s="1"/>
      <c r="L13" s="5" t="s">
        <v>19</v>
      </c>
      <c r="M13" s="1"/>
      <c r="N13" s="6" t="s">
        <v>75</v>
      </c>
      <c r="O13" s="1"/>
      <c r="P13" s="11">
        <f>IF(G9=0,"Introduceți datele",ROUND(G11/G9,4))</f>
        <v>0.11</v>
      </c>
      <c r="Q13" s="1"/>
      <c r="R13" s="24">
        <v>0.1</v>
      </c>
      <c r="S13" s="1"/>
      <c r="T13" s="26" t="str">
        <f>IF(G9=0,"Introduceți datele",IF(P13&lt;=R13,"Indicator îndeplinit",IF(P13&lt;=R13+1%,"Aproape de țintă","Valoare peste țintă!")))</f>
        <v>Aproape de țintă</v>
      </c>
      <c r="U13" s="1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15" customHeight="1" x14ac:dyDescent="0.25">
      <c r="A14" s="9"/>
      <c r="B14" s="1"/>
      <c r="C14" s="1"/>
      <c r="D14" s="1"/>
      <c r="E14" s="1"/>
      <c r="F14" s="1"/>
      <c r="G14" s="1"/>
      <c r="H14" s="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63" x14ac:dyDescent="0.25">
      <c r="A15" s="9"/>
      <c r="B15" s="1"/>
      <c r="C15" s="5" t="s">
        <v>59</v>
      </c>
      <c r="D15" s="4"/>
      <c r="E15" s="6" t="s">
        <v>96</v>
      </c>
      <c r="F15" s="4"/>
      <c r="G15" s="8">
        <v>19</v>
      </c>
      <c r="H15" s="4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x14ac:dyDescent="0.25">
      <c r="A16" s="9"/>
      <c r="B16" s="1"/>
      <c r="C16" s="1"/>
      <c r="D16" s="1"/>
      <c r="E16" s="1"/>
      <c r="F16" s="1"/>
      <c r="G16" s="1"/>
      <c r="H16" s="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1:34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spans="1:34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34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1:34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spans="1:34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34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1:34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spans="1:34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</row>
    <row r="27" spans="1:34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spans="1:34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</row>
    <row r="30" spans="1:34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spans="1:34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spans="1:34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spans="1:34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</row>
    <row r="34" spans="1:34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</row>
    <row r="35" spans="1:34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</row>
    <row r="36" spans="1:34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</row>
    <row r="37" spans="1:34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1:34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</row>
    <row r="39" spans="1:34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</row>
    <row r="40" spans="1:34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</row>
    <row r="41" spans="1:34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</row>
    <row r="42" spans="1:34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</row>
    <row r="43" spans="1:34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</row>
    <row r="44" spans="1:34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34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</row>
    <row r="46" spans="1:34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</row>
    <row r="47" spans="1:34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</row>
    <row r="48" spans="1:34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</row>
    <row r="49" spans="1:34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</row>
    <row r="50" spans="1:34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</row>
    <row r="51" spans="1:34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</row>
    <row r="52" spans="1:34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</row>
    <row r="53" spans="1:34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</row>
    <row r="54" spans="1:34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</row>
    <row r="55" spans="1:34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</row>
    <row r="56" spans="1:34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</row>
    <row r="57" spans="1:34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</row>
    <row r="58" spans="1:34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</row>
    <row r="59" spans="1:34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</row>
    <row r="60" spans="1:34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</row>
    <row r="61" spans="1:34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</row>
    <row r="62" spans="1:34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</row>
    <row r="63" spans="1:34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</row>
    <row r="64" spans="1:34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1:34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</row>
    <row r="66" spans="1:34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</row>
    <row r="67" spans="1:34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</row>
    <row r="68" spans="1:34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</row>
    <row r="69" spans="1:34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</row>
    <row r="70" spans="1:34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</row>
    <row r="71" spans="1:34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</row>
    <row r="72" spans="1:34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</row>
    <row r="73" spans="1:34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</row>
    <row r="74" spans="1:34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</row>
    <row r="75" spans="1:34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</row>
    <row r="76" spans="1:34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</row>
    <row r="77" spans="1:34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</row>
    <row r="78" spans="1:34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</row>
    <row r="79" spans="1:34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</row>
    <row r="80" spans="1:34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</row>
    <row r="81" spans="1:34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</row>
    <row r="82" spans="1:34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</row>
    <row r="83" spans="1:34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</row>
    <row r="84" spans="1:34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</row>
    <row r="85" spans="1:34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</row>
    <row r="86" spans="1:34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</row>
    <row r="87" spans="1:34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</row>
    <row r="88" spans="1:34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</row>
    <row r="89" spans="1:34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</row>
    <row r="90" spans="1:34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</row>
    <row r="91" spans="1:34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</row>
    <row r="92" spans="1:34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</row>
    <row r="93" spans="1:34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</row>
    <row r="94" spans="1:34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</row>
    <row r="95" spans="1:34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</row>
    <row r="96" spans="1:34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</row>
    <row r="97" spans="1:34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</row>
    <row r="98" spans="1:34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</row>
    <row r="99" spans="1:34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</row>
    <row r="100" spans="1:34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</row>
    <row r="101" spans="1:34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</row>
    <row r="102" spans="1:34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</row>
    <row r="103" spans="1:34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</row>
    <row r="104" spans="1:34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</row>
    <row r="105" spans="1:34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</row>
    <row r="106" spans="1:34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</row>
    <row r="107" spans="1:34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</row>
    <row r="108" spans="1:34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</row>
    <row r="109" spans="1:34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</row>
    <row r="110" spans="1:34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</row>
    <row r="111" spans="1:34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</row>
    <row r="112" spans="1:34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</row>
    <row r="113" spans="1:34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</row>
    <row r="114" spans="1:34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</row>
    <row r="115" spans="1:34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</row>
    <row r="116" spans="1:34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</row>
    <row r="117" spans="1:34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</row>
    <row r="118" spans="1:34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</row>
    <row r="119" spans="1:34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</row>
    <row r="120" spans="1:34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</row>
    <row r="121" spans="1:34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</row>
    <row r="122" spans="1:34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</row>
    <row r="123" spans="1:34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</row>
    <row r="124" spans="1:34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</row>
    <row r="125" spans="1:34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</row>
    <row r="126" spans="1:34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</row>
    <row r="127" spans="1:34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</row>
    <row r="128" spans="1:34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</row>
    <row r="129" spans="1:34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</row>
    <row r="130" spans="1:34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1:34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</row>
    <row r="132" spans="1:34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</row>
    <row r="133" spans="1:34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</row>
    <row r="134" spans="1:34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</row>
    <row r="135" spans="1:34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:34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</row>
    <row r="137" spans="1:34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</row>
    <row r="138" spans="1:34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</row>
    <row r="139" spans="1:34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:34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</row>
    <row r="141" spans="1:34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</row>
    <row r="142" spans="1:34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</row>
    <row r="143" spans="1:34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</row>
    <row r="144" spans="1:34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</row>
    <row r="145" spans="1:34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:34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:34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</row>
    <row r="148" spans="1:34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</row>
    <row r="149" spans="1:34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</row>
  </sheetData>
  <mergeCells count="2">
    <mergeCell ref="C3:G3"/>
    <mergeCell ref="J5:N5"/>
  </mergeCells>
  <conditionalFormatting sqref="P9">
    <cfRule type="iconSet" priority="8">
      <iconSet iconSet="3Flags">
        <cfvo type="percent" val="0"/>
        <cfvo type="formula" val="$R$9-1%"/>
        <cfvo type="formula" val="$R$9"/>
      </iconSet>
    </cfRule>
  </conditionalFormatting>
  <conditionalFormatting sqref="P13">
    <cfRule type="iconSet" priority="7">
      <iconSet iconSet="3Flags" reverse="1">
        <cfvo type="percent" val="0"/>
        <cfvo type="formula" val="$R$13" gte="0"/>
        <cfvo type="formula" val="$R$13+1%" gte="0"/>
      </iconSet>
    </cfRule>
  </conditionalFormatting>
  <conditionalFormatting sqref="T9">
    <cfRule type="cellIs" dxfId="20" priority="4" operator="equal">
      <formula>"Indicator îndeplinit"</formula>
    </cfRule>
    <cfRule type="cellIs" dxfId="19" priority="5" operator="equal">
      <formula>"Aproape de țintă"</formula>
    </cfRule>
    <cfRule type="cellIs" dxfId="18" priority="6" operator="equal">
      <formula>"Valoare sub țintă!"</formula>
    </cfRule>
  </conditionalFormatting>
  <conditionalFormatting sqref="T13">
    <cfRule type="cellIs" dxfId="17" priority="1" operator="equal">
      <formula>"Indicator îndeplinit"</formula>
    </cfRule>
    <cfRule type="cellIs" dxfId="16" priority="2" operator="equal">
      <formula>"Aproape de țintă"</formula>
    </cfRule>
    <cfRule type="cellIs" dxfId="15" priority="3" operator="equal">
      <formula>"Valoare peste țintă!"</formula>
    </cfRule>
  </conditionalFormatting>
  <pageMargins left="0.70866141732283472" right="0.70866141732283472" top="0.74803149606299213" bottom="0.74803149606299213" header="0.31496062992125984" footer="0.31496062992125984"/>
  <pageSetup paperSize="9" scale="66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Anexa 2_Ghid IP</vt:lpstr>
      <vt:lpstr>Instructiuni</vt:lpstr>
      <vt:lpstr>Colectare si transport</vt:lpstr>
      <vt:lpstr>Sortare</vt:lpstr>
      <vt:lpstr>Compostare</vt:lpstr>
      <vt:lpstr>Digestie anaeroba</vt:lpstr>
      <vt:lpstr>TMB</vt:lpstr>
      <vt:lpstr>IITD</vt:lpstr>
      <vt:lpstr>Depozitare</vt:lpstr>
      <vt:lpstr>Calitatea serviciului</vt:lpstr>
      <vt:lpstr>'Calitatea serviciului'!Print_Area</vt:lpstr>
      <vt:lpstr>'Colectare si transport'!Print_Area</vt:lpstr>
      <vt:lpstr>Compostare!Print_Area</vt:lpstr>
      <vt:lpstr>Depozitare!Print_Area</vt:lpstr>
      <vt:lpstr>'Digestie anaeroba'!Print_Area</vt:lpstr>
      <vt:lpstr>IITD!Print_Area</vt:lpstr>
      <vt:lpstr>Sortare!Print_Area</vt:lpstr>
      <vt:lpstr>TMB!Print_Area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Bors;MBA</dc:creator>
  <cp:lastModifiedBy>Marius BAICAN</cp:lastModifiedBy>
  <cp:lastPrinted>2023-12-18T19:41:51Z</cp:lastPrinted>
  <dcterms:created xsi:type="dcterms:W3CDTF">2022-11-21T12:57:22Z</dcterms:created>
  <dcterms:modified xsi:type="dcterms:W3CDTF">2024-02-27T20:38:01Z</dcterms:modified>
</cp:coreProperties>
</file>